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940" activeTab="0"/>
  </bookViews>
  <sheets>
    <sheet name="III. ušteda 12.16." sheetId="1" r:id="rId1"/>
  </sheets>
  <definedNames>
    <definedName name="_xlnm.Print_Area" localSheetId="0">'III. ušteda 12.16.'!$A$2:$G$50</definedName>
  </definedNames>
  <calcPr fullCalcOnLoad="1"/>
</workbook>
</file>

<file path=xl/sharedStrings.xml><?xml version="1.0" encoding="utf-8"?>
<sst xmlns="http://schemas.openxmlformats.org/spreadsheetml/2006/main" count="51" uniqueCount="43">
  <si>
    <t>018</t>
  </si>
  <si>
    <t>05</t>
  </si>
  <si>
    <t>Agencija za zaštitu tržišnog natjecanja</t>
  </si>
  <si>
    <t>3212</t>
  </si>
  <si>
    <t>Ukupno</t>
  </si>
  <si>
    <t>Plaće za redovan rad</t>
  </si>
  <si>
    <t>Ostali rashodi za zaposlene</t>
  </si>
  <si>
    <t>ADMINISTRACIJA I UPRAVLJANJE</t>
  </si>
  <si>
    <t>A507008</t>
  </si>
  <si>
    <t>K507005</t>
  </si>
  <si>
    <t xml:space="preserve">INFORMATIZACIJA </t>
  </si>
  <si>
    <t>A+K</t>
  </si>
  <si>
    <t>sveukupno:</t>
  </si>
  <si>
    <t>II  Rekapitulacija po izvorima financiranja:</t>
  </si>
  <si>
    <t>I   Rekapitulacija po skupinama rashoda:</t>
  </si>
  <si>
    <t xml:space="preserve">Doprinosi za zapošljavanje  </t>
  </si>
  <si>
    <t>Rashodi za zaposlene</t>
  </si>
  <si>
    <t>Materijalni rashodi</t>
  </si>
  <si>
    <t>Financijski rashodi</t>
  </si>
  <si>
    <t>REGIONALNA SURADNJA-ORGANIZACIJA KONFERENCIJE</t>
  </si>
  <si>
    <t>Naknade troškova osobama izvan radnog odnosa</t>
  </si>
  <si>
    <t>Rashodi za nabavku proizvedene dug.imovine</t>
  </si>
  <si>
    <t>A507017</t>
  </si>
  <si>
    <t xml:space="preserve"> 11 Opći prihodi i primici</t>
  </si>
  <si>
    <t xml:space="preserve"> Ukupno: Izvor 1</t>
  </si>
  <si>
    <t xml:space="preserve"> 559 Refund. putnih troš. iz Pomoći EU </t>
  </si>
  <si>
    <t xml:space="preserve"> Sveukupno( izvor 1+izvor 5):</t>
  </si>
  <si>
    <t>Naknade troškova za zaposlene</t>
  </si>
  <si>
    <t>Rashodi za materijal i energiju</t>
  </si>
  <si>
    <t>Rashodi za usluge</t>
  </si>
  <si>
    <t>Ostali nepomenuti rashodi poslovanja</t>
  </si>
  <si>
    <t>Ostali financijski rashodi</t>
  </si>
  <si>
    <t>Postrojenja i oprema</t>
  </si>
  <si>
    <t>Naziv</t>
  </si>
  <si>
    <t>01805</t>
  </si>
  <si>
    <t>AGENCIJA ZA ZAŠTITU TRŽIŠNOG NATJECANJA</t>
  </si>
  <si>
    <t>32</t>
  </si>
  <si>
    <t>GOSPODARSTVO</t>
  </si>
  <si>
    <t>ZAŠTITA TRŽIŠNOG NATJECANJA</t>
  </si>
  <si>
    <t>Šifra</t>
  </si>
  <si>
    <t>Prijedlog ušteda 12.2016.</t>
  </si>
  <si>
    <t xml:space="preserve"> Prijedlog Proračuna za 2016.</t>
  </si>
  <si>
    <t>Novi plan 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</si>
</sst>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3">
    <font>
      <sz val="12"/>
      <name val="Times New Roman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textRotation="90"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35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textRotation="90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textRotation="90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0" fontId="1" fillId="35" borderId="14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tabSelected="1" view="pageBreakPreview" zoomScale="60" zoomScalePageLayoutView="85" workbookViewId="0" topLeftCell="A1">
      <selection activeCell="O33" sqref="O33"/>
    </sheetView>
  </sheetViews>
  <sheetFormatPr defaultColWidth="9.00390625" defaultRowHeight="15.75"/>
  <cols>
    <col min="1" max="1" width="4.625" style="1" customWidth="1"/>
    <col min="2" max="2" width="9.75390625" style="1" customWidth="1"/>
    <col min="3" max="3" width="9.875" style="1" customWidth="1"/>
    <col min="4" max="4" width="50.50390625" style="1" customWidth="1"/>
    <col min="5" max="6" width="16.625" style="23" customWidth="1"/>
    <col min="7" max="7" width="20.00390625" style="1" customWidth="1"/>
    <col min="8" max="16384" width="9.00390625" style="2" customWidth="1"/>
  </cols>
  <sheetData>
    <row r="1" ht="57.75" customHeight="1"/>
    <row r="2" spans="1:7" s="5" customFormat="1" ht="78.75" customHeight="1">
      <c r="A2" s="65" t="s">
        <v>39</v>
      </c>
      <c r="B2" s="66"/>
      <c r="C2" s="65" t="s">
        <v>33</v>
      </c>
      <c r="D2" s="66"/>
      <c r="E2" s="4" t="s">
        <v>41</v>
      </c>
      <c r="F2" s="4" t="s">
        <v>40</v>
      </c>
      <c r="G2" s="4" t="s">
        <v>42</v>
      </c>
    </row>
    <row r="3" spans="1:7" s="54" customFormat="1" ht="25.5" customHeight="1">
      <c r="A3" s="67" t="s">
        <v>0</v>
      </c>
      <c r="B3" s="68"/>
      <c r="C3" s="69" t="s">
        <v>35</v>
      </c>
      <c r="D3" s="70"/>
      <c r="E3" s="53">
        <f aca="true" t="shared" si="0" ref="E3:G5">E4</f>
        <v>10770833</v>
      </c>
      <c r="F3" s="53"/>
      <c r="G3" s="53">
        <f t="shared" si="0"/>
        <v>10336627</v>
      </c>
    </row>
    <row r="4" spans="1:7" s="52" customFormat="1" ht="26.25" customHeight="1">
      <c r="A4" s="71" t="s">
        <v>34</v>
      </c>
      <c r="B4" s="72"/>
      <c r="C4" s="73" t="s">
        <v>2</v>
      </c>
      <c r="D4" s="74"/>
      <c r="E4" s="51">
        <f t="shared" si="0"/>
        <v>10770833</v>
      </c>
      <c r="F4" s="51"/>
      <c r="G4" s="51">
        <f t="shared" si="0"/>
        <v>10336627</v>
      </c>
    </row>
    <row r="5" spans="1:7" s="5" customFormat="1" ht="21" customHeight="1">
      <c r="A5" s="61" t="s">
        <v>36</v>
      </c>
      <c r="B5" s="62"/>
      <c r="C5" s="63" t="s">
        <v>37</v>
      </c>
      <c r="D5" s="64"/>
      <c r="E5" s="50">
        <f t="shared" si="0"/>
        <v>10770833</v>
      </c>
      <c r="F5" s="50"/>
      <c r="G5" s="50">
        <f t="shared" si="0"/>
        <v>10336627</v>
      </c>
    </row>
    <row r="6" spans="1:7" s="5" customFormat="1" ht="20.25" customHeight="1">
      <c r="A6" s="61" t="s">
        <v>3</v>
      </c>
      <c r="B6" s="62"/>
      <c r="C6" s="63" t="s">
        <v>38</v>
      </c>
      <c r="D6" s="64"/>
      <c r="E6" s="50">
        <f>E7+E21+E26</f>
        <v>10770833</v>
      </c>
      <c r="F6" s="50"/>
      <c r="G6" s="50">
        <f>G7+G21+G26</f>
        <v>10336627</v>
      </c>
    </row>
    <row r="7" spans="1:7" s="7" customFormat="1" ht="15.75" customHeight="1">
      <c r="A7" s="55"/>
      <c r="B7" s="56"/>
      <c r="C7" s="3" t="s">
        <v>8</v>
      </c>
      <c r="D7" s="3" t="s">
        <v>7</v>
      </c>
      <c r="E7" s="6">
        <f>E8+E12+E17+E19</f>
        <v>10514633</v>
      </c>
      <c r="F7" s="6"/>
      <c r="G7" s="6">
        <f>G8+G12+G17+G19</f>
        <v>10086987</v>
      </c>
    </row>
    <row r="8" spans="1:7" s="7" customFormat="1" ht="15.75" customHeight="1">
      <c r="A8" s="55"/>
      <c r="B8" s="56"/>
      <c r="C8" s="8">
        <v>31</v>
      </c>
      <c r="D8" s="9" t="s">
        <v>16</v>
      </c>
      <c r="E8" s="10">
        <f>SUM(E9:E11)</f>
        <v>7907600</v>
      </c>
      <c r="F8" s="10">
        <f>SUM(F9:F11)</f>
        <v>379686</v>
      </c>
      <c r="G8" s="10">
        <f>SUM(G9:G11)</f>
        <v>7527914</v>
      </c>
    </row>
    <row r="9" spans="1:7" s="7" customFormat="1" ht="15.75" customHeight="1">
      <c r="A9" s="55"/>
      <c r="B9" s="56"/>
      <c r="C9" s="11">
        <v>311</v>
      </c>
      <c r="D9" s="12" t="s">
        <v>5</v>
      </c>
      <c r="E9" s="13">
        <v>6628940</v>
      </c>
      <c r="F9" s="13">
        <v>331447</v>
      </c>
      <c r="G9" s="13">
        <f>E9-F9</f>
        <v>6297493</v>
      </c>
    </row>
    <row r="10" spans="1:7" s="7" customFormat="1" ht="15" customHeight="1">
      <c r="A10" s="55"/>
      <c r="B10" s="56"/>
      <c r="C10" s="11">
        <v>312</v>
      </c>
      <c r="D10" s="12" t="s">
        <v>6</v>
      </c>
      <c r="E10" s="13">
        <v>207500</v>
      </c>
      <c r="F10" s="13"/>
      <c r="G10" s="13">
        <f aca="true" t="shared" si="1" ref="G10:G20">E10-F10</f>
        <v>207500</v>
      </c>
    </row>
    <row r="11" spans="1:7" s="7" customFormat="1" ht="15.75" customHeight="1">
      <c r="A11" s="55"/>
      <c r="B11" s="56"/>
      <c r="C11" s="14">
        <v>313</v>
      </c>
      <c r="D11" s="12" t="s">
        <v>15</v>
      </c>
      <c r="E11" s="13">
        <v>1071160</v>
      </c>
      <c r="F11" s="13">
        <v>48239</v>
      </c>
      <c r="G11" s="13">
        <f t="shared" si="1"/>
        <v>1022921</v>
      </c>
    </row>
    <row r="12" spans="1:7" s="7" customFormat="1" ht="15.75" customHeight="1">
      <c r="A12" s="55"/>
      <c r="B12" s="56"/>
      <c r="C12" s="8">
        <v>32</v>
      </c>
      <c r="D12" s="9" t="s">
        <v>17</v>
      </c>
      <c r="E12" s="10">
        <f>SUM(E13:E16)</f>
        <v>2559033</v>
      </c>
      <c r="F12" s="10">
        <f>SUM(F13:F16)</f>
        <v>46597</v>
      </c>
      <c r="G12" s="10">
        <f>SUM(G13:G16)</f>
        <v>2512436</v>
      </c>
    </row>
    <row r="13" spans="1:7" s="45" customFormat="1" ht="15.75" customHeight="1">
      <c r="A13" s="57"/>
      <c r="B13" s="58"/>
      <c r="C13" s="42">
        <v>321</v>
      </c>
      <c r="D13" s="43" t="s">
        <v>27</v>
      </c>
      <c r="E13" s="44">
        <v>429000</v>
      </c>
      <c r="F13" s="44">
        <v>7200</v>
      </c>
      <c r="G13" s="13">
        <f t="shared" si="1"/>
        <v>421800</v>
      </c>
    </row>
    <row r="14" spans="1:7" s="7" customFormat="1" ht="15.75" customHeight="1">
      <c r="A14" s="55"/>
      <c r="B14" s="56"/>
      <c r="C14" s="11">
        <v>322</v>
      </c>
      <c r="D14" s="12" t="s">
        <v>28</v>
      </c>
      <c r="E14" s="13">
        <v>205000</v>
      </c>
      <c r="F14" s="13">
        <v>5250</v>
      </c>
      <c r="G14" s="13">
        <f t="shared" si="1"/>
        <v>199750</v>
      </c>
    </row>
    <row r="15" spans="1:7" s="7" customFormat="1" ht="15.75" customHeight="1">
      <c r="A15" s="55"/>
      <c r="B15" s="56"/>
      <c r="C15" s="11">
        <v>323</v>
      </c>
      <c r="D15" s="12" t="s">
        <v>29</v>
      </c>
      <c r="E15" s="13">
        <v>1882500</v>
      </c>
      <c r="F15" s="13">
        <v>34147</v>
      </c>
      <c r="G15" s="13">
        <f t="shared" si="1"/>
        <v>1848353</v>
      </c>
    </row>
    <row r="16" spans="1:7" s="7" customFormat="1" ht="15.75" customHeight="1">
      <c r="A16" s="55"/>
      <c r="B16" s="56"/>
      <c r="C16" s="11">
        <v>329</v>
      </c>
      <c r="D16" s="12" t="s">
        <v>30</v>
      </c>
      <c r="E16" s="13">
        <v>42533</v>
      </c>
      <c r="F16" s="13"/>
      <c r="G16" s="13">
        <f t="shared" si="1"/>
        <v>42533</v>
      </c>
    </row>
    <row r="17" spans="1:7" s="7" customFormat="1" ht="15.75" customHeight="1">
      <c r="A17" s="55"/>
      <c r="B17" s="56"/>
      <c r="C17" s="8">
        <v>34</v>
      </c>
      <c r="D17" s="9" t="s">
        <v>18</v>
      </c>
      <c r="E17" s="10">
        <f>E18</f>
        <v>4000</v>
      </c>
      <c r="F17" s="10"/>
      <c r="G17" s="10">
        <f>G18</f>
        <v>4000</v>
      </c>
    </row>
    <row r="18" spans="1:7" s="7" customFormat="1" ht="15.75" customHeight="1">
      <c r="A18" s="55"/>
      <c r="B18" s="56"/>
      <c r="C18" s="11">
        <v>343</v>
      </c>
      <c r="D18" s="12" t="s">
        <v>31</v>
      </c>
      <c r="E18" s="13">
        <v>4000</v>
      </c>
      <c r="F18" s="13"/>
      <c r="G18" s="13">
        <f t="shared" si="1"/>
        <v>4000</v>
      </c>
    </row>
    <row r="19" spans="1:7" s="7" customFormat="1" ht="15.75" customHeight="1">
      <c r="A19" s="55"/>
      <c r="B19" s="56"/>
      <c r="C19" s="8">
        <v>42</v>
      </c>
      <c r="D19" s="9" t="s">
        <v>21</v>
      </c>
      <c r="E19" s="10">
        <f>E20</f>
        <v>44000</v>
      </c>
      <c r="F19" s="10">
        <f>F20</f>
        <v>1363</v>
      </c>
      <c r="G19" s="10">
        <f>G20</f>
        <v>42637</v>
      </c>
    </row>
    <row r="20" spans="1:7" s="45" customFormat="1" ht="15.75" customHeight="1">
      <c r="A20" s="57"/>
      <c r="B20" s="58"/>
      <c r="C20" s="42">
        <v>422</v>
      </c>
      <c r="D20" s="43" t="s">
        <v>32</v>
      </c>
      <c r="E20" s="44">
        <v>44000</v>
      </c>
      <c r="F20" s="44">
        <v>1363</v>
      </c>
      <c r="G20" s="13">
        <f t="shared" si="1"/>
        <v>42637</v>
      </c>
    </row>
    <row r="21" spans="1:7" s="7" customFormat="1" ht="30.75" customHeight="1">
      <c r="A21" s="55"/>
      <c r="B21" s="56"/>
      <c r="C21" s="15" t="s">
        <v>22</v>
      </c>
      <c r="D21" s="16" t="s">
        <v>19</v>
      </c>
      <c r="E21" s="6">
        <f>SUM(E22)</f>
        <v>51000</v>
      </c>
      <c r="F21" s="6"/>
      <c r="G21" s="13">
        <f aca="true" t="shared" si="2" ref="G21:G32">E21-F21</f>
        <v>51000</v>
      </c>
    </row>
    <row r="22" spans="1:7" s="7" customFormat="1" ht="15.75" customHeight="1">
      <c r="A22" s="55"/>
      <c r="B22" s="56"/>
      <c r="C22" s="17">
        <v>32</v>
      </c>
      <c r="D22" s="9" t="s">
        <v>17</v>
      </c>
      <c r="E22" s="18">
        <f>SUM(E23:E25)</f>
        <v>51000</v>
      </c>
      <c r="F22" s="18">
        <f>SUM(F23:F25)</f>
        <v>1500</v>
      </c>
      <c r="G22" s="18">
        <f>SUM(G23:G25)</f>
        <v>49500</v>
      </c>
    </row>
    <row r="23" spans="1:7" s="45" customFormat="1" ht="15.75" customHeight="1">
      <c r="A23" s="57"/>
      <c r="B23" s="58"/>
      <c r="C23" s="42">
        <v>323</v>
      </c>
      <c r="D23" s="43" t="s">
        <v>29</v>
      </c>
      <c r="E23" s="44">
        <v>5000</v>
      </c>
      <c r="F23" s="44"/>
      <c r="G23" s="13">
        <f t="shared" si="2"/>
        <v>5000</v>
      </c>
    </row>
    <row r="24" spans="1:7" s="7" customFormat="1" ht="15.75" customHeight="1">
      <c r="A24" s="55"/>
      <c r="B24" s="56"/>
      <c r="C24" s="11">
        <v>324</v>
      </c>
      <c r="D24" s="12" t="s">
        <v>20</v>
      </c>
      <c r="E24" s="13">
        <v>30000</v>
      </c>
      <c r="F24" s="13">
        <v>1500</v>
      </c>
      <c r="G24" s="13">
        <f t="shared" si="2"/>
        <v>28500</v>
      </c>
    </row>
    <row r="25" spans="1:7" s="7" customFormat="1" ht="15.75" customHeight="1">
      <c r="A25" s="55"/>
      <c r="B25" s="56"/>
      <c r="C25" s="11">
        <v>329</v>
      </c>
      <c r="D25" s="12" t="s">
        <v>30</v>
      </c>
      <c r="E25" s="13">
        <v>16000</v>
      </c>
      <c r="F25" s="13"/>
      <c r="G25" s="13">
        <f t="shared" si="2"/>
        <v>16000</v>
      </c>
    </row>
    <row r="26" spans="1:7" s="7" customFormat="1" ht="15.75" customHeight="1">
      <c r="A26" s="55"/>
      <c r="B26" s="56"/>
      <c r="C26" s="3" t="s">
        <v>9</v>
      </c>
      <c r="D26" s="19" t="s">
        <v>10</v>
      </c>
      <c r="E26" s="6">
        <f>SUM(E27+E29)</f>
        <v>205200</v>
      </c>
      <c r="F26" s="6">
        <f>SUM(F27+F29)</f>
        <v>6560</v>
      </c>
      <c r="G26" s="13">
        <f t="shared" si="2"/>
        <v>198640</v>
      </c>
    </row>
    <row r="27" spans="1:7" s="7" customFormat="1" ht="15.75" customHeight="1">
      <c r="A27" s="55"/>
      <c r="B27" s="56"/>
      <c r="C27" s="8">
        <v>32</v>
      </c>
      <c r="D27" s="9" t="s">
        <v>17</v>
      </c>
      <c r="E27" s="10">
        <f>E28</f>
        <v>131200</v>
      </c>
      <c r="F27" s="10">
        <f>F28</f>
        <v>6560</v>
      </c>
      <c r="G27" s="10">
        <f>G28</f>
        <v>124640</v>
      </c>
    </row>
    <row r="28" spans="1:7" s="45" customFormat="1" ht="15" customHeight="1">
      <c r="A28" s="57"/>
      <c r="B28" s="58"/>
      <c r="C28" s="42">
        <v>323</v>
      </c>
      <c r="D28" s="43" t="s">
        <v>29</v>
      </c>
      <c r="E28" s="46">
        <v>131200</v>
      </c>
      <c r="F28" s="46">
        <v>6560</v>
      </c>
      <c r="G28" s="13">
        <f t="shared" si="2"/>
        <v>124640</v>
      </c>
    </row>
    <row r="29" spans="1:7" s="20" customFormat="1" ht="15.75" customHeight="1">
      <c r="A29" s="75"/>
      <c r="B29" s="76"/>
      <c r="C29" s="8">
        <v>42</v>
      </c>
      <c r="D29" s="9" t="s">
        <v>21</v>
      </c>
      <c r="E29" s="10">
        <f>SUM(E30:E30)</f>
        <v>74000</v>
      </c>
      <c r="F29" s="10">
        <f>SUM(F30:F30)</f>
        <v>0</v>
      </c>
      <c r="G29" s="10">
        <f>SUM(G30:G30)</f>
        <v>74000</v>
      </c>
    </row>
    <row r="30" spans="1:7" s="7" customFormat="1" ht="15.75" customHeight="1">
      <c r="A30" s="55"/>
      <c r="B30" s="56"/>
      <c r="C30" s="42">
        <v>422</v>
      </c>
      <c r="D30" s="43" t="s">
        <v>32</v>
      </c>
      <c r="E30" s="13">
        <v>74000</v>
      </c>
      <c r="F30" s="13"/>
      <c r="G30" s="13">
        <f t="shared" si="2"/>
        <v>74000</v>
      </c>
    </row>
    <row r="31" spans="1:7" s="45" customFormat="1" ht="16.5" customHeight="1">
      <c r="A31" s="41"/>
      <c r="B31" s="59" t="s">
        <v>11</v>
      </c>
      <c r="C31" s="60"/>
      <c r="D31" s="42"/>
      <c r="E31" s="46">
        <f>E7+E21+E26</f>
        <v>10770833</v>
      </c>
      <c r="F31" s="46">
        <f>F7+F21+F26</f>
        <v>6560</v>
      </c>
      <c r="G31" s="46">
        <f>G7+G21+G26</f>
        <v>10336627</v>
      </c>
    </row>
    <row r="32" spans="1:7" s="20" customFormat="1" ht="21.75" customHeight="1">
      <c r="A32" s="21"/>
      <c r="B32" s="3" t="s">
        <v>0</v>
      </c>
      <c r="C32" s="3" t="s">
        <v>1</v>
      </c>
      <c r="D32" s="15" t="s">
        <v>4</v>
      </c>
      <c r="E32" s="6">
        <f>E31</f>
        <v>10770833</v>
      </c>
      <c r="F32" s="6">
        <f>F31</f>
        <v>6560</v>
      </c>
      <c r="G32" s="13">
        <f t="shared" si="2"/>
        <v>10764273</v>
      </c>
    </row>
    <row r="33" spans="5:7" ht="47.25" customHeight="1">
      <c r="E33" s="22"/>
      <c r="F33" s="22"/>
      <c r="G33" s="23"/>
    </row>
    <row r="34" spans="1:7" ht="19.5" customHeight="1">
      <c r="A34" s="24" t="s">
        <v>14</v>
      </c>
      <c r="B34" s="25"/>
      <c r="C34" s="25"/>
      <c r="D34" s="25"/>
      <c r="E34" s="22"/>
      <c r="F34" s="22"/>
      <c r="G34" s="23"/>
    </row>
    <row r="35" spans="1:7" ht="11.25" customHeight="1">
      <c r="A35" s="24"/>
      <c r="B35" s="25"/>
      <c r="C35" s="25"/>
      <c r="D35" s="25"/>
      <c r="E35" s="22"/>
      <c r="F35" s="22"/>
      <c r="G35" s="23"/>
    </row>
    <row r="36" spans="2:7" ht="19.5" customHeight="1">
      <c r="B36" s="26"/>
      <c r="C36" s="27"/>
      <c r="D36" s="28">
        <v>31</v>
      </c>
      <c r="E36" s="13">
        <f>E8</f>
        <v>7907600</v>
      </c>
      <c r="F36" s="13">
        <f>F8</f>
        <v>379686</v>
      </c>
      <c r="G36" s="13">
        <f>G8</f>
        <v>7527914</v>
      </c>
    </row>
    <row r="37" spans="2:7" ht="19.5" customHeight="1">
      <c r="B37" s="26"/>
      <c r="C37" s="27"/>
      <c r="D37" s="28">
        <v>32</v>
      </c>
      <c r="E37" s="13">
        <f>E12+E22+E27</f>
        <v>2741233</v>
      </c>
      <c r="F37" s="13">
        <f>F12+F22+F27</f>
        <v>54657</v>
      </c>
      <c r="G37" s="13">
        <f>G12+G22+G27</f>
        <v>2686576</v>
      </c>
    </row>
    <row r="38" spans="2:7" ht="19.5" customHeight="1">
      <c r="B38" s="26"/>
      <c r="C38" s="27"/>
      <c r="D38" s="28">
        <v>34</v>
      </c>
      <c r="E38" s="13">
        <f>E17</f>
        <v>4000</v>
      </c>
      <c r="F38" s="13">
        <f>F17</f>
        <v>0</v>
      </c>
      <c r="G38" s="13">
        <f>G17</f>
        <v>4000</v>
      </c>
    </row>
    <row r="39" spans="2:7" ht="19.5" customHeight="1" thickBot="1">
      <c r="B39" s="26"/>
      <c r="C39" s="27"/>
      <c r="D39" s="29">
        <v>42</v>
      </c>
      <c r="E39" s="30">
        <f>E19+E29</f>
        <v>118000</v>
      </c>
      <c r="F39" s="30">
        <f>F19+F29</f>
        <v>1363</v>
      </c>
      <c r="G39" s="30">
        <f>G19+G29</f>
        <v>116637</v>
      </c>
    </row>
    <row r="40" spans="1:7" s="35" customFormat="1" ht="19.5" customHeight="1" thickTop="1">
      <c r="A40" s="31"/>
      <c r="B40" s="31"/>
      <c r="C40" s="32"/>
      <c r="D40" s="33" t="s">
        <v>12</v>
      </c>
      <c r="E40" s="34">
        <f>SUM(E36:E39)</f>
        <v>10770833</v>
      </c>
      <c r="F40" s="34">
        <f>SUM(F36:F39)</f>
        <v>435706</v>
      </c>
      <c r="G40" s="34">
        <f>SUM(G36:G39)</f>
        <v>10335127</v>
      </c>
    </row>
    <row r="41" spans="3:7" ht="45.75" customHeight="1">
      <c r="C41" s="27"/>
      <c r="E41" s="22"/>
      <c r="F41" s="22"/>
      <c r="G41" s="23"/>
    </row>
    <row r="42" spans="1:7" ht="19.5" customHeight="1">
      <c r="A42" s="24" t="s">
        <v>13</v>
      </c>
      <c r="B42" s="25"/>
      <c r="C42" s="25"/>
      <c r="D42" s="25"/>
      <c r="E42" s="22"/>
      <c r="F42" s="22"/>
      <c r="G42" s="23"/>
    </row>
    <row r="43" spans="1:7" ht="12.75" customHeight="1">
      <c r="A43" s="24"/>
      <c r="B43" s="25"/>
      <c r="C43" s="25"/>
      <c r="D43" s="25"/>
      <c r="E43" s="22"/>
      <c r="F43" s="22"/>
      <c r="G43" s="23"/>
    </row>
    <row r="44" spans="3:7" ht="19.5" customHeight="1">
      <c r="C44" s="26"/>
      <c r="D44" s="39" t="s">
        <v>23</v>
      </c>
      <c r="E44" s="36">
        <f>E40-90000</f>
        <v>10680833</v>
      </c>
      <c r="F44" s="36">
        <f>F40</f>
        <v>435706</v>
      </c>
      <c r="G44" s="36">
        <f>G40-90000</f>
        <v>10245127</v>
      </c>
    </row>
    <row r="45" spans="3:7" ht="19.5" customHeight="1">
      <c r="C45" s="48"/>
      <c r="D45" s="39" t="s">
        <v>24</v>
      </c>
      <c r="E45" s="36">
        <f>E44</f>
        <v>10680833</v>
      </c>
      <c r="F45" s="36">
        <f>F44</f>
        <v>435706</v>
      </c>
      <c r="G45" s="36">
        <f>G44</f>
        <v>10245127</v>
      </c>
    </row>
    <row r="46" spans="1:7" ht="19.5" customHeight="1" thickBot="1">
      <c r="A46" s="49"/>
      <c r="B46" s="49"/>
      <c r="C46" s="26"/>
      <c r="D46" s="47" t="s">
        <v>25</v>
      </c>
      <c r="E46" s="30">
        <v>90000</v>
      </c>
      <c r="F46" s="30"/>
      <c r="G46" s="30">
        <v>90000</v>
      </c>
    </row>
    <row r="47" spans="1:7" ht="19.5" customHeight="1" thickTop="1">
      <c r="A47" s="31"/>
      <c r="B47" s="31"/>
      <c r="C47" s="37"/>
      <c r="D47" s="40" t="s">
        <v>26</v>
      </c>
      <c r="E47" s="38">
        <f>SUM(E45:E46)</f>
        <v>10770833</v>
      </c>
      <c r="F47" s="38">
        <f>SUM(F45:F46)</f>
        <v>435706</v>
      </c>
      <c r="G47" s="38">
        <f>SUM(G45:G46)</f>
        <v>10335127</v>
      </c>
    </row>
  </sheetData>
  <sheetProtection/>
  <mergeCells count="35"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B31:C31"/>
    <mergeCell ref="A21:B21"/>
    <mergeCell ref="A22:B22"/>
    <mergeCell ref="A23:B23"/>
    <mergeCell ref="A24:B24"/>
    <mergeCell ref="A25:B25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Anka Nikolaus</cp:lastModifiedBy>
  <cp:lastPrinted>2017-01-16T12:45:58Z</cp:lastPrinted>
  <dcterms:created xsi:type="dcterms:W3CDTF">2003-08-28T09:00:11Z</dcterms:created>
  <dcterms:modified xsi:type="dcterms:W3CDTF">2017-01-16T14:48:37Z</dcterms:modified>
  <cp:category/>
  <cp:version/>
  <cp:contentType/>
  <cp:contentStatus/>
</cp:coreProperties>
</file>