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2012" sheetId="7" r:id="rId1"/>
  </sheets>
  <calcPr calcId="101716"/>
</workbook>
</file>

<file path=xl/calcChain.xml><?xml version="1.0" encoding="utf-8"?>
<calcChain xmlns="http://schemas.openxmlformats.org/spreadsheetml/2006/main">
  <c r="F23" i="7"/>
  <c r="F24"/>
  <c r="E24"/>
  <c r="E23"/>
  <c r="E28"/>
  <c r="E111"/>
  <c r="E112"/>
  <c r="E113"/>
  <c r="E114"/>
  <c r="E115"/>
  <c r="E116"/>
  <c r="E117"/>
  <c r="E118"/>
  <c r="E110"/>
  <c r="F110"/>
  <c r="E16"/>
  <c r="E15"/>
  <c r="E14"/>
  <c r="E13"/>
  <c r="E12"/>
  <c r="E11"/>
  <c r="F10"/>
  <c r="E120"/>
  <c r="E109"/>
  <c r="E102"/>
  <c r="E101"/>
  <c r="E91"/>
  <c r="E95"/>
  <c r="E94"/>
  <c r="E89"/>
  <c r="E88"/>
  <c r="E84"/>
  <c r="E83"/>
  <c r="E82"/>
  <c r="E81"/>
  <c r="E78"/>
  <c r="E73"/>
  <c r="E71"/>
  <c r="E77"/>
  <c r="E76"/>
  <c r="E69"/>
  <c r="E68"/>
  <c r="E65"/>
  <c r="E64"/>
  <c r="E61"/>
  <c r="E60"/>
  <c r="E59"/>
  <c r="E58"/>
  <c r="E55"/>
  <c r="E54"/>
  <c r="E53"/>
  <c r="E52"/>
  <c r="E51"/>
  <c r="E50"/>
  <c r="E49"/>
  <c r="E48"/>
  <c r="E43"/>
  <c r="E41"/>
  <c r="E39"/>
  <c r="E37"/>
  <c r="E36"/>
  <c r="E35"/>
  <c r="E27"/>
  <c r="E26"/>
  <c r="E25"/>
  <c r="E31"/>
  <c r="E30"/>
  <c r="E29"/>
  <c r="E20"/>
  <c r="E19"/>
  <c r="E10"/>
  <c r="F53"/>
  <c r="E67"/>
  <c r="F67"/>
  <c r="F108"/>
  <c r="F107"/>
  <c r="E108"/>
  <c r="E107"/>
  <c r="E18"/>
  <c r="F18"/>
  <c r="E34"/>
  <c r="E33"/>
  <c r="F34"/>
  <c r="F33"/>
  <c r="E47"/>
  <c r="E46"/>
  <c r="F47"/>
  <c r="F46"/>
  <c r="E57"/>
  <c r="F57"/>
  <c r="E63"/>
  <c r="F63"/>
  <c r="E75"/>
  <c r="F75"/>
  <c r="E80"/>
  <c r="F80"/>
  <c r="E87"/>
  <c r="F87"/>
  <c r="E93"/>
  <c r="F93"/>
  <c r="E98"/>
  <c r="E100"/>
  <c r="F100"/>
  <c r="E104"/>
</calcChain>
</file>

<file path=xl/sharedStrings.xml><?xml version="1.0" encoding="utf-8"?>
<sst xmlns="http://schemas.openxmlformats.org/spreadsheetml/2006/main" count="264" uniqueCount="203">
  <si>
    <t>Pozicija
plana</t>
  </si>
  <si>
    <t>Predmet nabave</t>
  </si>
  <si>
    <t>Procijenjena
vrijednost
(bez PDV-a)</t>
  </si>
  <si>
    <t>Planirana
sredstva
(s PDV-om)</t>
  </si>
  <si>
    <t>Postupak 
i način
nabave</t>
  </si>
  <si>
    <t>Stručno usavršavanje zaposlenika</t>
  </si>
  <si>
    <t>1.</t>
  </si>
  <si>
    <t>Seminari, savjetovanja i simpoziji</t>
  </si>
  <si>
    <t>Tečajevi i stručni ispiti</t>
  </si>
  <si>
    <t>1.1.</t>
  </si>
  <si>
    <t>Uredski materijal i ostali materijalni rashodi</t>
  </si>
  <si>
    <t>2.</t>
  </si>
  <si>
    <t>2.1.</t>
  </si>
  <si>
    <t xml:space="preserve">Uredski materijal  </t>
  </si>
  <si>
    <t>Papir za fotokopiranje</t>
  </si>
  <si>
    <t>2.2.</t>
  </si>
  <si>
    <t>Literatura</t>
  </si>
  <si>
    <t>3.</t>
  </si>
  <si>
    <t>Energjia</t>
  </si>
  <si>
    <t>Sitni inventar i auto gume</t>
  </si>
  <si>
    <t>Službena radna i zaštitna odjeća</t>
  </si>
  <si>
    <t>Usluge telefona, pošte i prijevoza</t>
  </si>
  <si>
    <t>Usluge tekućeg i investicijskog održavanja</t>
  </si>
  <si>
    <t>Usluge promidžbe i informiranja</t>
  </si>
  <si>
    <t>Zakupnine i najamnine</t>
  </si>
  <si>
    <t>Intelektualne i osobne usluge</t>
  </si>
  <si>
    <t>Ostale usluge</t>
  </si>
  <si>
    <t>Premije osiguranja</t>
  </si>
  <si>
    <t>Reprezentacija</t>
  </si>
  <si>
    <t>Članarine</t>
  </si>
  <si>
    <t>Bankarske usluge i usluge platnog prometa</t>
  </si>
  <si>
    <t>Uredska oprema i namještaj</t>
  </si>
  <si>
    <t>Komunikacijska oprema</t>
  </si>
  <si>
    <t>3225</t>
  </si>
  <si>
    <t>3231</t>
  </si>
  <si>
    <t>3232</t>
  </si>
  <si>
    <t>3233</t>
  </si>
  <si>
    <t>3234</t>
  </si>
  <si>
    <t>3235</t>
  </si>
  <si>
    <t>3237</t>
  </si>
  <si>
    <t>3239</t>
  </si>
  <si>
    <t>3292</t>
  </si>
  <si>
    <t>3293</t>
  </si>
  <si>
    <t>3294</t>
  </si>
  <si>
    <t>4.</t>
  </si>
  <si>
    <t>5.</t>
  </si>
  <si>
    <t>6.</t>
  </si>
  <si>
    <t>7.</t>
  </si>
  <si>
    <t>8.</t>
  </si>
  <si>
    <t>9.</t>
  </si>
  <si>
    <t>Električna energija</t>
  </si>
  <si>
    <t>Bezolovni benzin</t>
  </si>
  <si>
    <t>3.1.</t>
  </si>
  <si>
    <t>3.2.</t>
  </si>
  <si>
    <t>Materijlal i sredstava za čišćenje i održavanje</t>
  </si>
  <si>
    <t>Materijal za higijenske potrebe</t>
  </si>
  <si>
    <t>Ostali materijal</t>
  </si>
  <si>
    <t xml:space="preserve">Usluge telefona </t>
  </si>
  <si>
    <t>Usluge mobilne telefonije</t>
  </si>
  <si>
    <t>Usluge interneta</t>
  </si>
  <si>
    <t>Poštarina</t>
  </si>
  <si>
    <t>Renta-car i taxi prijevoz</t>
  </si>
  <si>
    <t>Ostale usluge za komunikaciju i prijevoz</t>
  </si>
  <si>
    <t>Održavanje građevinskih objekata</t>
  </si>
  <si>
    <t>Održavanje i popravljanje opreme i uređaja</t>
  </si>
  <si>
    <t>Ostale usluge - održavanje video nadzora</t>
  </si>
  <si>
    <t>8.1.</t>
  </si>
  <si>
    <t>8.2.</t>
  </si>
  <si>
    <t>8.3.</t>
  </si>
  <si>
    <t>8.4.</t>
  </si>
  <si>
    <t>Tisak</t>
  </si>
  <si>
    <t>Ostale usluge informiranja</t>
  </si>
  <si>
    <t>9.1.</t>
  </si>
  <si>
    <t>9.2.</t>
  </si>
  <si>
    <t>10.</t>
  </si>
  <si>
    <t>11.</t>
  </si>
  <si>
    <t>12.</t>
  </si>
  <si>
    <t>Ugovori o djelu</t>
  </si>
  <si>
    <t>Usluge agencija, servisa i druge pom. uredske usluge</t>
  </si>
  <si>
    <t>Ostale intelektualne usluge</t>
  </si>
  <si>
    <t>13.</t>
  </si>
  <si>
    <t>Grafičke i tiskarske usluge</t>
  </si>
  <si>
    <t>Uređenje prostora</t>
  </si>
  <si>
    <t>Registracija prijevoznih sredstava</t>
  </si>
  <si>
    <t>Osiguranje prijevoznih sredstava</t>
  </si>
  <si>
    <t>Osiguranje ostale imovine</t>
  </si>
  <si>
    <t>14.</t>
  </si>
  <si>
    <t>14.1.</t>
  </si>
  <si>
    <t>14.2.</t>
  </si>
  <si>
    <t>16.</t>
  </si>
  <si>
    <t>Tuzemne članarine</t>
  </si>
  <si>
    <t>Međunarodne članarine</t>
  </si>
  <si>
    <t>16.1.</t>
  </si>
  <si>
    <t>16.2.</t>
  </si>
  <si>
    <t>18.</t>
  </si>
  <si>
    <t>19.</t>
  </si>
  <si>
    <t>Uredski namještaj</t>
  </si>
  <si>
    <t>Ostala uredska oprema</t>
  </si>
  <si>
    <t>18.1.</t>
  </si>
  <si>
    <t>18.2.</t>
  </si>
  <si>
    <t>A507008</t>
  </si>
  <si>
    <t>ADMINISTRACIJA I UPRAVLJANJE</t>
  </si>
  <si>
    <t>K507005</t>
  </si>
  <si>
    <t>INFORMATIZACIJA</t>
  </si>
  <si>
    <t>Računalne usluge</t>
  </si>
  <si>
    <t>20.</t>
  </si>
  <si>
    <t>21.</t>
  </si>
  <si>
    <t>22.</t>
  </si>
  <si>
    <t>20.1.</t>
  </si>
  <si>
    <t>20.2.</t>
  </si>
  <si>
    <t>Usluge popravaka i održavanje automobila</t>
  </si>
  <si>
    <t>RASHODI ZA MATERIJAL I ENERGIJU</t>
  </si>
  <si>
    <t>Usluge fiksne telefonije</t>
  </si>
  <si>
    <t>Usluga ažuriranja računalnih baza</t>
  </si>
  <si>
    <t>Usluge čišćenja</t>
  </si>
  <si>
    <t>11.1.</t>
  </si>
  <si>
    <t>11.2.</t>
  </si>
  <si>
    <t>RASHODI ZA USLUGE</t>
  </si>
  <si>
    <t>FINANCIJSKI RASHODI</t>
  </si>
  <si>
    <t>NAKNADE TROŠKOVA ZA ZAPOSLENE</t>
  </si>
  <si>
    <t>OSTALI NESPOM.RASHODI POSLOVANJA</t>
  </si>
  <si>
    <t>9.3.</t>
  </si>
  <si>
    <t>Komunalne usluge</t>
  </si>
  <si>
    <t>Materijal i dijelovi za tekuće i investicijsko održ.</t>
  </si>
  <si>
    <t>Registratori, mape,fascikli,obrasci i ost.ured.potrepštine</t>
  </si>
  <si>
    <t>Potrošni materijal za pisače i računala (toneri)</t>
  </si>
  <si>
    <t>Službena putovanja</t>
  </si>
  <si>
    <t>Prijevoz  u inozemstvo-avio karte Zapadna Europa</t>
  </si>
  <si>
    <t>Prijevoz  u inozemstvo-avio karte Južna  Europa</t>
  </si>
  <si>
    <t>Prijevoz  u inozemstvo-avio karte Srednja  Europa</t>
  </si>
  <si>
    <t>Prijevoz  u inozemstvo-avio karte Jugoistočna  Europa</t>
  </si>
  <si>
    <t>Prijevoz  u inozemstvo-avio karte Amerika</t>
  </si>
  <si>
    <t>Prijevoz  u inozemstvo-avio karte Azija</t>
  </si>
  <si>
    <t>Prijevoz u inozemstvo</t>
  </si>
  <si>
    <t>Električna energija-mrežarina</t>
  </si>
  <si>
    <t>Električna energija-distribucija</t>
  </si>
  <si>
    <t>Plan nabave - 2012. godina</t>
  </si>
  <si>
    <t>10.1.</t>
  </si>
  <si>
    <t>Voda za piće</t>
  </si>
  <si>
    <t>Ostale računalne usluge</t>
  </si>
  <si>
    <t xml:space="preserve">Financijski 
plan
za 2012. </t>
  </si>
  <si>
    <t>Komunalne usluge-režijski troškovi</t>
  </si>
  <si>
    <t>Zdravstvene usluge</t>
  </si>
  <si>
    <t>3.1.1.</t>
  </si>
  <si>
    <t>3.1.2.</t>
  </si>
  <si>
    <t>3.1.3.</t>
  </si>
  <si>
    <t>4.1.</t>
  </si>
  <si>
    <t>4.1.1.</t>
  </si>
  <si>
    <t>4.1.2.</t>
  </si>
  <si>
    <t>8.1.1.</t>
  </si>
  <si>
    <t>8.1.2.</t>
  </si>
  <si>
    <t>8.5.</t>
  </si>
  <si>
    <t>9.4.</t>
  </si>
  <si>
    <t>10.2.</t>
  </si>
  <si>
    <t>14.3.</t>
  </si>
  <si>
    <t>15.</t>
  </si>
  <si>
    <t>15.1.</t>
  </si>
  <si>
    <t>15.2.</t>
  </si>
  <si>
    <t>15.3.</t>
  </si>
  <si>
    <t>15.4.</t>
  </si>
  <si>
    <t xml:space="preserve">17. </t>
  </si>
  <si>
    <t>22.1.</t>
  </si>
  <si>
    <t>22.2.</t>
  </si>
  <si>
    <t>22.1.1.</t>
  </si>
  <si>
    <t>22.2.1.</t>
  </si>
  <si>
    <t>22.2.2.</t>
  </si>
  <si>
    <t>22.2.3.</t>
  </si>
  <si>
    <t>22.2.4.</t>
  </si>
  <si>
    <t>22.2.5.</t>
  </si>
  <si>
    <t>23.</t>
  </si>
  <si>
    <t>8.5.1.</t>
  </si>
  <si>
    <t>8.5.2.</t>
  </si>
  <si>
    <t>Ostalo</t>
  </si>
  <si>
    <t>22.2.6.</t>
  </si>
  <si>
    <t>22.2.7.</t>
  </si>
  <si>
    <t>22.2.8.</t>
  </si>
  <si>
    <t>Usluge održavanja Microsoft licenci</t>
  </si>
  <si>
    <t>Usluge održavanja Encase licenci</t>
  </si>
  <si>
    <t>Usluge antivirusne zaštite i on-site obilasci</t>
  </si>
  <si>
    <t>Red.br.</t>
  </si>
  <si>
    <t>čl.18.stavak 3 ZJN</t>
  </si>
  <si>
    <t>čl. 10, točka 4</t>
  </si>
  <si>
    <t>Usluge ofdržavanja Arhinet-a</t>
  </si>
  <si>
    <t>Usluge održavanja licenci Meridio e DRM</t>
  </si>
  <si>
    <t>Usluge održavanja servera</t>
  </si>
  <si>
    <t xml:space="preserve">Usluge održavanja CISCO </t>
  </si>
  <si>
    <t xml:space="preserve">Usluge održavanja CROSADS I i II </t>
  </si>
  <si>
    <t xml:space="preserve">Usluge ažuriranja i održavanja Konto programa </t>
  </si>
  <si>
    <t>Usluge Hitroneta</t>
  </si>
  <si>
    <t>okvirni sporazum koji je sklopio SDU za e-Hrvatsku</t>
  </si>
  <si>
    <t>čl.10, točka 4 (izuzeto od provođ.postupka jer se odnosi na troškove prostora u najmu)</t>
  </si>
  <si>
    <t xml:space="preserve">Zagreb, </t>
  </si>
  <si>
    <t>19.03.2012.</t>
  </si>
  <si>
    <t>4.2.</t>
  </si>
  <si>
    <t>3.3.</t>
  </si>
  <si>
    <t>3.4.</t>
  </si>
  <si>
    <t>3.5.</t>
  </si>
  <si>
    <t>1.1.1.</t>
  </si>
  <si>
    <t>1.1.2.</t>
  </si>
  <si>
    <t>1.1.3.</t>
  </si>
  <si>
    <t>1.1.4.</t>
  </si>
  <si>
    <t>1.1.5.</t>
  </si>
  <si>
    <t>1.1.6.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</si>
</sst>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Calibri"/>
      <family val="2"/>
    </font>
    <font>
      <b/>
      <sz val="14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</font>
    <font>
      <sz val="10"/>
      <color indexed="12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4" fontId="1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/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" fontId="6" fillId="0" borderId="7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1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5" fillId="0" borderId="0" xfId="0" applyFont="1" applyBorder="1"/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/>
    <xf numFmtId="4" fontId="9" fillId="0" borderId="1" xfId="0" applyNumberFormat="1" applyFont="1" applyBorder="1" applyAlignment="1"/>
    <xf numFmtId="4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 wrapText="1"/>
    </xf>
    <xf numFmtId="0" fontId="6" fillId="0" borderId="6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right"/>
    </xf>
    <xf numFmtId="49" fontId="7" fillId="0" borderId="5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3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4" fontId="11" fillId="0" borderId="0" xfId="0" applyNumberFormat="1" applyFont="1" applyBorder="1" applyAlignment="1">
      <alignment horizontal="right"/>
    </xf>
    <xf numFmtId="4" fontId="2" fillId="0" borderId="1" xfId="0" applyNumberFormat="1" applyFont="1" applyBorder="1" applyAlignment="1"/>
    <xf numFmtId="4" fontId="9" fillId="0" borderId="1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4" fontId="1" fillId="0" borderId="7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1"/>
  <sheetViews>
    <sheetView tabSelected="1" topLeftCell="A55" workbookViewId="0">
      <selection activeCell="G109" sqref="G109"/>
    </sheetView>
  </sheetViews>
  <sheetFormatPr defaultRowHeight="12.75"/>
  <cols>
    <col min="1" max="1" width="6.85546875" style="5" customWidth="1"/>
    <col min="2" max="2" width="9.140625" style="5"/>
    <col min="3" max="3" width="12.7109375" style="5" customWidth="1"/>
    <col min="4" max="4" width="45.7109375" style="7" customWidth="1"/>
    <col min="5" max="5" width="15.140625" style="5" customWidth="1"/>
    <col min="6" max="6" width="15.28515625" style="5" customWidth="1"/>
    <col min="7" max="7" width="20.140625" style="5" customWidth="1"/>
    <col min="8" max="8" width="18.85546875" style="3" customWidth="1"/>
    <col min="9" max="9" width="9.140625" style="3"/>
    <col min="10" max="10" width="28.85546875" style="3" customWidth="1"/>
    <col min="11" max="16384" width="9.140625" style="3"/>
  </cols>
  <sheetData>
    <row r="1" spans="1:7" s="1" customFormat="1" ht="4.5" customHeight="1">
      <c r="A1" s="4"/>
      <c r="B1" s="4"/>
      <c r="C1" s="4"/>
      <c r="D1" s="6"/>
      <c r="E1" s="4"/>
      <c r="F1" s="4"/>
      <c r="G1" s="4"/>
    </row>
    <row r="2" spans="1:7" s="2" customFormat="1" ht="18">
      <c r="A2" s="121" t="s">
        <v>136</v>
      </c>
      <c r="B2" s="121"/>
      <c r="C2" s="121"/>
      <c r="D2" s="121"/>
      <c r="E2" s="121"/>
      <c r="F2" s="121"/>
      <c r="G2" s="121"/>
    </row>
    <row r="3" spans="1:7" s="1" customFormat="1" ht="13.5" thickBot="1">
      <c r="A3" s="4"/>
      <c r="B3" s="4"/>
      <c r="C3" s="4"/>
      <c r="D3" s="6"/>
      <c r="E3" s="4"/>
      <c r="F3" s="4"/>
      <c r="G3" s="4"/>
    </row>
    <row r="4" spans="1:7" s="2" customFormat="1" ht="38.25">
      <c r="A4" s="49" t="s">
        <v>179</v>
      </c>
      <c r="B4" s="50" t="s">
        <v>0</v>
      </c>
      <c r="C4" s="50" t="s">
        <v>140</v>
      </c>
      <c r="D4" s="51" t="s">
        <v>1</v>
      </c>
      <c r="E4" s="50" t="s">
        <v>2</v>
      </c>
      <c r="F4" s="50" t="s">
        <v>3</v>
      </c>
      <c r="G4" s="52" t="s">
        <v>4</v>
      </c>
    </row>
    <row r="5" spans="1:7" s="2" customFormat="1" ht="8.25" customHeight="1">
      <c r="A5" s="122"/>
      <c r="B5" s="123"/>
      <c r="C5" s="123"/>
      <c r="D5" s="123"/>
      <c r="E5" s="123"/>
      <c r="F5" s="123"/>
      <c r="G5" s="124"/>
    </row>
    <row r="6" spans="1:7" s="15" customFormat="1">
      <c r="A6" s="54"/>
      <c r="B6" s="14" t="s">
        <v>100</v>
      </c>
      <c r="C6" s="68"/>
      <c r="D6" s="48" t="s">
        <v>101</v>
      </c>
      <c r="E6" s="14"/>
      <c r="F6" s="14"/>
      <c r="G6" s="55"/>
    </row>
    <row r="7" spans="1:7" s="15" customFormat="1" ht="7.5" customHeight="1">
      <c r="A7" s="54"/>
      <c r="B7" s="14"/>
      <c r="C7" s="68"/>
      <c r="D7" s="48"/>
      <c r="E7" s="14"/>
      <c r="F7" s="14"/>
      <c r="G7" s="55"/>
    </row>
    <row r="8" spans="1:7" s="15" customFormat="1">
      <c r="A8" s="54"/>
      <c r="B8" s="8">
        <v>321</v>
      </c>
      <c r="C8" s="69"/>
      <c r="D8" s="11" t="s">
        <v>119</v>
      </c>
      <c r="E8" s="14"/>
      <c r="F8" s="14"/>
      <c r="G8" s="55"/>
    </row>
    <row r="9" spans="1:7" s="19" customFormat="1">
      <c r="A9" s="57" t="s">
        <v>6</v>
      </c>
      <c r="B9" s="92">
        <v>3211</v>
      </c>
      <c r="C9" s="96">
        <v>350000</v>
      </c>
      <c r="D9" s="18" t="s">
        <v>126</v>
      </c>
      <c r="E9" s="92"/>
      <c r="F9" s="92"/>
      <c r="G9" s="97"/>
    </row>
    <row r="10" spans="1:7" s="19" customFormat="1">
      <c r="A10" s="59" t="s">
        <v>9</v>
      </c>
      <c r="B10" s="36">
        <v>32116</v>
      </c>
      <c r="C10" s="102">
        <v>160000</v>
      </c>
      <c r="D10" s="38" t="s">
        <v>133</v>
      </c>
      <c r="E10" s="103">
        <f t="shared" ref="E10:E16" si="0">F10*100/125</f>
        <v>128000</v>
      </c>
      <c r="F10" s="103">
        <f>SUM(F11:F16)</f>
        <v>160000</v>
      </c>
      <c r="G10" s="97"/>
    </row>
    <row r="11" spans="1:7" s="1" customFormat="1">
      <c r="A11" s="61" t="s">
        <v>197</v>
      </c>
      <c r="B11" s="28">
        <v>32116</v>
      </c>
      <c r="C11" s="98"/>
      <c r="D11" s="95" t="s">
        <v>127</v>
      </c>
      <c r="E11" s="46">
        <f t="shared" si="0"/>
        <v>60000</v>
      </c>
      <c r="F11" s="94">
        <v>75000</v>
      </c>
      <c r="G11" s="66" t="s">
        <v>180</v>
      </c>
    </row>
    <row r="12" spans="1:7" s="1" customFormat="1">
      <c r="A12" s="61" t="s">
        <v>198</v>
      </c>
      <c r="B12" s="28">
        <v>32116</v>
      </c>
      <c r="C12" s="98"/>
      <c r="D12" s="95" t="s">
        <v>128</v>
      </c>
      <c r="E12" s="46">
        <f t="shared" si="0"/>
        <v>28000</v>
      </c>
      <c r="F12" s="94">
        <v>35000</v>
      </c>
      <c r="G12" s="66" t="s">
        <v>180</v>
      </c>
    </row>
    <row r="13" spans="1:7" s="1" customFormat="1">
      <c r="A13" s="61" t="s">
        <v>199</v>
      </c>
      <c r="B13" s="28">
        <v>32116</v>
      </c>
      <c r="C13" s="98"/>
      <c r="D13" s="95" t="s">
        <v>129</v>
      </c>
      <c r="E13" s="46">
        <f t="shared" si="0"/>
        <v>12000</v>
      </c>
      <c r="F13" s="94">
        <v>15000</v>
      </c>
      <c r="G13" s="66" t="s">
        <v>180</v>
      </c>
    </row>
    <row r="14" spans="1:7" s="1" customFormat="1">
      <c r="A14" s="61" t="s">
        <v>200</v>
      </c>
      <c r="B14" s="28">
        <v>32116</v>
      </c>
      <c r="C14" s="98"/>
      <c r="D14" s="95" t="s">
        <v>130</v>
      </c>
      <c r="E14" s="46">
        <f t="shared" si="0"/>
        <v>8000</v>
      </c>
      <c r="F14" s="94">
        <v>10000</v>
      </c>
      <c r="G14" s="66" t="s">
        <v>180</v>
      </c>
    </row>
    <row r="15" spans="1:7" s="1" customFormat="1">
      <c r="A15" s="61" t="s">
        <v>201</v>
      </c>
      <c r="B15" s="28">
        <v>32116</v>
      </c>
      <c r="C15" s="98"/>
      <c r="D15" s="95" t="s">
        <v>131</v>
      </c>
      <c r="E15" s="46">
        <f t="shared" si="0"/>
        <v>12000</v>
      </c>
      <c r="F15" s="94">
        <v>15000</v>
      </c>
      <c r="G15" s="66" t="s">
        <v>180</v>
      </c>
    </row>
    <row r="16" spans="1:7" s="1" customFormat="1">
      <c r="A16" s="61" t="s">
        <v>202</v>
      </c>
      <c r="B16" s="28">
        <v>32116</v>
      </c>
      <c r="C16" s="98"/>
      <c r="D16" s="95" t="s">
        <v>132</v>
      </c>
      <c r="E16" s="46">
        <f t="shared" si="0"/>
        <v>8000</v>
      </c>
      <c r="F16" s="94">
        <v>10000</v>
      </c>
      <c r="G16" s="66" t="s">
        <v>180</v>
      </c>
    </row>
    <row r="17" spans="1:7" s="1" customFormat="1">
      <c r="A17" s="61"/>
      <c r="B17" s="9"/>
      <c r="C17" s="91"/>
      <c r="D17" s="38"/>
      <c r="E17" s="74"/>
      <c r="F17" s="74"/>
      <c r="G17" s="60"/>
    </row>
    <row r="18" spans="1:7" s="19" customFormat="1">
      <c r="A18" s="57" t="s">
        <v>11</v>
      </c>
      <c r="B18" s="17">
        <v>3213</v>
      </c>
      <c r="C18" s="26">
        <v>80000</v>
      </c>
      <c r="D18" s="18" t="s">
        <v>5</v>
      </c>
      <c r="E18" s="24">
        <f>SUM(E19:E20)</f>
        <v>64000</v>
      </c>
      <c r="F18" s="24">
        <f>SUM(F19:F20)</f>
        <v>80000</v>
      </c>
      <c r="G18" s="58"/>
    </row>
    <row r="19" spans="1:7" s="39" customFormat="1">
      <c r="A19" s="59" t="s">
        <v>12</v>
      </c>
      <c r="B19" s="36">
        <v>32131</v>
      </c>
      <c r="C19" s="74"/>
      <c r="D19" s="38" t="s">
        <v>7</v>
      </c>
      <c r="E19" s="103">
        <f>F19*100/125</f>
        <v>20000</v>
      </c>
      <c r="F19" s="37">
        <v>25000</v>
      </c>
      <c r="G19" s="60" t="s">
        <v>180</v>
      </c>
    </row>
    <row r="20" spans="1:7" s="39" customFormat="1">
      <c r="A20" s="59" t="s">
        <v>15</v>
      </c>
      <c r="B20" s="36">
        <v>32132</v>
      </c>
      <c r="C20" s="74"/>
      <c r="D20" s="38" t="s">
        <v>8</v>
      </c>
      <c r="E20" s="103">
        <f>F20*100/125</f>
        <v>44000</v>
      </c>
      <c r="F20" s="37">
        <v>55000</v>
      </c>
      <c r="G20" s="60" t="s">
        <v>180</v>
      </c>
    </row>
    <row r="21" spans="1:7" s="1" customFormat="1">
      <c r="A21" s="61"/>
      <c r="B21" s="9"/>
      <c r="C21" s="71"/>
      <c r="D21" s="10"/>
      <c r="E21" s="13"/>
      <c r="F21" s="85"/>
      <c r="G21" s="62"/>
    </row>
    <row r="22" spans="1:7" s="2" customFormat="1">
      <c r="A22" s="53"/>
      <c r="B22" s="8">
        <v>322</v>
      </c>
      <c r="C22" s="72"/>
      <c r="D22" s="11" t="s">
        <v>111</v>
      </c>
      <c r="E22" s="12"/>
      <c r="F22" s="86"/>
      <c r="G22" s="56"/>
    </row>
    <row r="23" spans="1:7" s="23" customFormat="1">
      <c r="A23" s="63" t="s">
        <v>17</v>
      </c>
      <c r="B23" s="20">
        <v>3221</v>
      </c>
      <c r="C23" s="73">
        <v>163560</v>
      </c>
      <c r="D23" s="22" t="s">
        <v>10</v>
      </c>
      <c r="E23" s="21">
        <f>E24+E28+E29+E30+E31</f>
        <v>130848</v>
      </c>
      <c r="F23" s="21">
        <f>F24+F28+F29+F30+F31</f>
        <v>163560</v>
      </c>
      <c r="G23" s="64"/>
    </row>
    <row r="24" spans="1:7" s="39" customFormat="1">
      <c r="A24" s="59" t="s">
        <v>52</v>
      </c>
      <c r="B24" s="36">
        <v>32211</v>
      </c>
      <c r="C24" s="74"/>
      <c r="D24" s="38" t="s">
        <v>13</v>
      </c>
      <c r="E24" s="103">
        <f t="shared" ref="E24:E31" si="1">F24*100/125</f>
        <v>76000</v>
      </c>
      <c r="F24" s="37">
        <f>SUM(F25:F27)</f>
        <v>95000</v>
      </c>
      <c r="G24" s="60"/>
    </row>
    <row r="25" spans="1:7" s="1" customFormat="1">
      <c r="A25" s="61" t="s">
        <v>143</v>
      </c>
      <c r="B25" s="9">
        <v>32211</v>
      </c>
      <c r="C25" s="71"/>
      <c r="D25" s="10" t="s">
        <v>125</v>
      </c>
      <c r="E25" s="104">
        <f t="shared" si="1"/>
        <v>40000</v>
      </c>
      <c r="F25" s="13">
        <v>50000</v>
      </c>
      <c r="G25" s="66" t="s">
        <v>180</v>
      </c>
    </row>
    <row r="26" spans="1:7" s="1" customFormat="1">
      <c r="A26" s="61" t="s">
        <v>144</v>
      </c>
      <c r="B26" s="9">
        <v>32211</v>
      </c>
      <c r="C26" s="71"/>
      <c r="D26" s="10" t="s">
        <v>14</v>
      </c>
      <c r="E26" s="104">
        <f t="shared" si="1"/>
        <v>20000</v>
      </c>
      <c r="F26" s="13">
        <v>25000</v>
      </c>
      <c r="G26" s="66" t="s">
        <v>180</v>
      </c>
    </row>
    <row r="27" spans="1:7" s="1" customFormat="1">
      <c r="A27" s="61" t="s">
        <v>145</v>
      </c>
      <c r="B27" s="9">
        <v>32211</v>
      </c>
      <c r="C27" s="71"/>
      <c r="D27" s="10" t="s">
        <v>124</v>
      </c>
      <c r="E27" s="104">
        <f t="shared" si="1"/>
        <v>16000</v>
      </c>
      <c r="F27" s="13">
        <v>20000</v>
      </c>
      <c r="G27" s="66" t="s">
        <v>180</v>
      </c>
    </row>
    <row r="28" spans="1:7" s="39" customFormat="1">
      <c r="A28" s="59" t="s">
        <v>53</v>
      </c>
      <c r="B28" s="36">
        <v>32212</v>
      </c>
      <c r="C28" s="74"/>
      <c r="D28" s="38" t="s">
        <v>16</v>
      </c>
      <c r="E28" s="103">
        <f t="shared" si="1"/>
        <v>32000</v>
      </c>
      <c r="F28" s="37">
        <v>40000</v>
      </c>
      <c r="G28" s="60" t="s">
        <v>180</v>
      </c>
    </row>
    <row r="29" spans="1:7" s="39" customFormat="1">
      <c r="A29" s="59" t="s">
        <v>194</v>
      </c>
      <c r="B29" s="36">
        <v>32214</v>
      </c>
      <c r="C29" s="74"/>
      <c r="D29" s="38" t="s">
        <v>54</v>
      </c>
      <c r="E29" s="103">
        <f t="shared" si="1"/>
        <v>5600</v>
      </c>
      <c r="F29" s="37">
        <v>7000</v>
      </c>
      <c r="G29" s="60" t="s">
        <v>180</v>
      </c>
    </row>
    <row r="30" spans="1:7" s="39" customFormat="1">
      <c r="A30" s="59" t="s">
        <v>195</v>
      </c>
      <c r="B30" s="36">
        <v>32216</v>
      </c>
      <c r="C30" s="74"/>
      <c r="D30" s="38" t="s">
        <v>55</v>
      </c>
      <c r="E30" s="103">
        <f t="shared" si="1"/>
        <v>14400</v>
      </c>
      <c r="F30" s="37">
        <v>18000</v>
      </c>
      <c r="G30" s="60" t="s">
        <v>180</v>
      </c>
    </row>
    <row r="31" spans="1:7" s="39" customFormat="1">
      <c r="A31" s="59" t="s">
        <v>196</v>
      </c>
      <c r="B31" s="36">
        <v>32219</v>
      </c>
      <c r="C31" s="74"/>
      <c r="D31" s="38" t="s">
        <v>56</v>
      </c>
      <c r="E31" s="103">
        <f t="shared" si="1"/>
        <v>2848</v>
      </c>
      <c r="F31" s="37">
        <v>3560</v>
      </c>
      <c r="G31" s="60" t="s">
        <v>180</v>
      </c>
    </row>
    <row r="32" spans="1:7" s="1" customFormat="1">
      <c r="A32" s="61"/>
      <c r="B32" s="9"/>
      <c r="C32" s="71"/>
      <c r="D32" s="10"/>
      <c r="E32" s="13"/>
      <c r="F32" s="85"/>
      <c r="G32" s="62"/>
    </row>
    <row r="33" spans="1:7" s="19" customFormat="1">
      <c r="A33" s="57" t="s">
        <v>44</v>
      </c>
      <c r="B33" s="17">
        <v>3223</v>
      </c>
      <c r="C33" s="75">
        <v>102180</v>
      </c>
      <c r="D33" s="18" t="s">
        <v>18</v>
      </c>
      <c r="E33" s="24">
        <f>E34+E37</f>
        <v>81744</v>
      </c>
      <c r="F33" s="24">
        <f>F34+F37</f>
        <v>102180</v>
      </c>
      <c r="G33" s="58"/>
    </row>
    <row r="34" spans="1:7" s="39" customFormat="1">
      <c r="A34" s="59" t="s">
        <v>146</v>
      </c>
      <c r="B34" s="36">
        <v>32231</v>
      </c>
      <c r="C34" s="74"/>
      <c r="D34" s="38" t="s">
        <v>50</v>
      </c>
      <c r="E34" s="37">
        <f>SUM(E35:E36)</f>
        <v>73600</v>
      </c>
      <c r="F34" s="37">
        <f>SUM(F35:F36)</f>
        <v>92000</v>
      </c>
      <c r="G34" s="60"/>
    </row>
    <row r="35" spans="1:7" s="32" customFormat="1">
      <c r="A35" s="65" t="s">
        <v>147</v>
      </c>
      <c r="B35" s="28">
        <v>32231</v>
      </c>
      <c r="C35" s="94"/>
      <c r="D35" s="95" t="s">
        <v>134</v>
      </c>
      <c r="E35" s="104">
        <f>F35*100/125</f>
        <v>29600</v>
      </c>
      <c r="F35" s="46">
        <v>37000</v>
      </c>
      <c r="G35" s="66" t="s">
        <v>180</v>
      </c>
    </row>
    <row r="36" spans="1:7" s="32" customFormat="1">
      <c r="A36" s="65" t="s">
        <v>148</v>
      </c>
      <c r="B36" s="28">
        <v>32231</v>
      </c>
      <c r="C36" s="94"/>
      <c r="D36" s="95" t="s">
        <v>135</v>
      </c>
      <c r="E36" s="104">
        <f>F36*100/125</f>
        <v>44000</v>
      </c>
      <c r="F36" s="46">
        <v>55000</v>
      </c>
      <c r="G36" s="66" t="s">
        <v>180</v>
      </c>
    </row>
    <row r="37" spans="1:7" s="39" customFormat="1">
      <c r="A37" s="59" t="s">
        <v>193</v>
      </c>
      <c r="B37" s="36">
        <v>32234</v>
      </c>
      <c r="C37" s="74"/>
      <c r="D37" s="38" t="s">
        <v>51</v>
      </c>
      <c r="E37" s="103">
        <f>F37*100/125</f>
        <v>8144</v>
      </c>
      <c r="F37" s="37">
        <v>10180</v>
      </c>
      <c r="G37" s="60" t="s">
        <v>180</v>
      </c>
    </row>
    <row r="38" spans="1:7" s="1" customFormat="1">
      <c r="A38" s="61"/>
      <c r="B38" s="9"/>
      <c r="C38" s="71"/>
      <c r="D38" s="10"/>
      <c r="E38" s="87"/>
      <c r="F38" s="13"/>
      <c r="G38" s="62"/>
    </row>
    <row r="39" spans="1:7" s="19" customFormat="1">
      <c r="A39" s="57" t="s">
        <v>45</v>
      </c>
      <c r="B39" s="17">
        <v>3224</v>
      </c>
      <c r="C39" s="75">
        <v>10830</v>
      </c>
      <c r="D39" s="18" t="s">
        <v>123</v>
      </c>
      <c r="E39" s="93">
        <f>F39*100/125</f>
        <v>8664</v>
      </c>
      <c r="F39" s="24">
        <v>10830</v>
      </c>
      <c r="G39" s="58" t="s">
        <v>180</v>
      </c>
    </row>
    <row r="40" spans="1:7" s="19" customFormat="1">
      <c r="A40" s="57"/>
      <c r="B40" s="17"/>
      <c r="C40" s="75"/>
      <c r="D40" s="18"/>
      <c r="E40" s="24"/>
      <c r="F40" s="24"/>
      <c r="G40" s="58"/>
    </row>
    <row r="41" spans="1:7" s="19" customFormat="1">
      <c r="A41" s="57" t="s">
        <v>46</v>
      </c>
      <c r="B41" s="25" t="s">
        <v>33</v>
      </c>
      <c r="C41" s="26">
        <v>6650</v>
      </c>
      <c r="D41" s="27" t="s">
        <v>19</v>
      </c>
      <c r="E41" s="93">
        <f>F41*100/125</f>
        <v>5320</v>
      </c>
      <c r="F41" s="24">
        <v>6650</v>
      </c>
      <c r="G41" s="58" t="s">
        <v>180</v>
      </c>
    </row>
    <row r="42" spans="1:7" s="19" customFormat="1">
      <c r="A42" s="57"/>
      <c r="B42" s="25"/>
      <c r="C42" s="26"/>
      <c r="D42" s="27"/>
      <c r="E42" s="93"/>
      <c r="F42" s="24"/>
      <c r="G42" s="58"/>
    </row>
    <row r="43" spans="1:7" s="19" customFormat="1">
      <c r="A43" s="57" t="s">
        <v>47</v>
      </c>
      <c r="B43" s="25">
        <v>3227</v>
      </c>
      <c r="C43" s="26">
        <v>8000</v>
      </c>
      <c r="D43" s="27" t="s">
        <v>20</v>
      </c>
      <c r="E43" s="93">
        <f>F43*100/125</f>
        <v>6400</v>
      </c>
      <c r="F43" s="24">
        <v>8000</v>
      </c>
      <c r="G43" s="58" t="s">
        <v>180</v>
      </c>
    </row>
    <row r="44" spans="1:7" s="2" customFormat="1">
      <c r="A44" s="53"/>
      <c r="B44" s="43"/>
      <c r="C44" s="44"/>
      <c r="D44" s="45"/>
      <c r="E44" s="12"/>
      <c r="F44" s="12"/>
      <c r="G44" s="56"/>
    </row>
    <row r="45" spans="1:7" s="2" customFormat="1">
      <c r="A45" s="53"/>
      <c r="B45" s="8">
        <v>323</v>
      </c>
      <c r="C45" s="72"/>
      <c r="D45" s="11" t="s">
        <v>117</v>
      </c>
      <c r="E45" s="12"/>
      <c r="F45" s="12"/>
      <c r="G45" s="56"/>
    </row>
    <row r="46" spans="1:7" s="19" customFormat="1">
      <c r="A46" s="57" t="s">
        <v>48</v>
      </c>
      <c r="B46" s="25" t="s">
        <v>34</v>
      </c>
      <c r="C46" s="26">
        <v>263500</v>
      </c>
      <c r="D46" s="27" t="s">
        <v>21</v>
      </c>
      <c r="E46" s="24">
        <f>E47+E50+E51+E52+E53</f>
        <v>210800</v>
      </c>
      <c r="F46" s="24">
        <f>F47+F50+F51+F52+F53</f>
        <v>263500</v>
      </c>
      <c r="G46" s="58"/>
    </row>
    <row r="47" spans="1:7" s="39" customFormat="1">
      <c r="A47" s="59" t="s">
        <v>66</v>
      </c>
      <c r="B47" s="40">
        <v>32311</v>
      </c>
      <c r="C47" s="41"/>
      <c r="D47" s="42" t="s">
        <v>57</v>
      </c>
      <c r="E47" s="37">
        <f>SUM(E48:E49)</f>
        <v>101600</v>
      </c>
      <c r="F47" s="37">
        <f>SUM(F48:F49)</f>
        <v>127000</v>
      </c>
      <c r="G47" s="60"/>
    </row>
    <row r="48" spans="1:7" s="32" customFormat="1">
      <c r="A48" s="65" t="s">
        <v>149</v>
      </c>
      <c r="B48" s="29">
        <v>32311</v>
      </c>
      <c r="C48" s="30"/>
      <c r="D48" s="31" t="s">
        <v>58</v>
      </c>
      <c r="E48" s="104">
        <f>F48*100/125</f>
        <v>63200</v>
      </c>
      <c r="F48" s="46">
        <v>79000</v>
      </c>
      <c r="G48" s="66" t="s">
        <v>180</v>
      </c>
    </row>
    <row r="49" spans="1:7" s="1" customFormat="1">
      <c r="A49" s="61" t="s">
        <v>150</v>
      </c>
      <c r="B49" s="34">
        <v>32311</v>
      </c>
      <c r="C49" s="35"/>
      <c r="D49" s="33" t="s">
        <v>112</v>
      </c>
      <c r="E49" s="104">
        <f>F49*100/125</f>
        <v>38400</v>
      </c>
      <c r="F49" s="13">
        <v>48000</v>
      </c>
      <c r="G49" s="66" t="s">
        <v>180</v>
      </c>
    </row>
    <row r="50" spans="1:7" s="39" customFormat="1">
      <c r="A50" s="59" t="s">
        <v>67</v>
      </c>
      <c r="B50" s="40">
        <v>32312</v>
      </c>
      <c r="C50" s="41"/>
      <c r="D50" s="42" t="s">
        <v>59</v>
      </c>
      <c r="E50" s="37">
        <f>F50*100/125</f>
        <v>56000</v>
      </c>
      <c r="F50" s="37">
        <v>70000</v>
      </c>
      <c r="G50" s="60" t="s">
        <v>180</v>
      </c>
    </row>
    <row r="51" spans="1:7" s="39" customFormat="1">
      <c r="A51" s="59" t="s">
        <v>68</v>
      </c>
      <c r="B51" s="40">
        <v>32313</v>
      </c>
      <c r="C51" s="41"/>
      <c r="D51" s="42" t="s">
        <v>60</v>
      </c>
      <c r="E51" s="37">
        <f>F51*100/125</f>
        <v>27200</v>
      </c>
      <c r="F51" s="37">
        <v>34000</v>
      </c>
      <c r="G51" s="60" t="s">
        <v>180</v>
      </c>
    </row>
    <row r="52" spans="1:7" s="39" customFormat="1">
      <c r="A52" s="59" t="s">
        <v>69</v>
      </c>
      <c r="B52" s="40">
        <v>32314</v>
      </c>
      <c r="C52" s="41"/>
      <c r="D52" s="42" t="s">
        <v>61</v>
      </c>
      <c r="E52" s="37">
        <f>F52*100/125</f>
        <v>800</v>
      </c>
      <c r="F52" s="37">
        <v>1000</v>
      </c>
      <c r="G52" s="60" t="s">
        <v>180</v>
      </c>
    </row>
    <row r="53" spans="1:7" s="39" customFormat="1">
      <c r="A53" s="59" t="s">
        <v>151</v>
      </c>
      <c r="B53" s="40">
        <v>32319</v>
      </c>
      <c r="C53" s="41"/>
      <c r="D53" s="42" t="s">
        <v>62</v>
      </c>
      <c r="E53" s="37">
        <f>SUM(E54:E55)</f>
        <v>25200</v>
      </c>
      <c r="F53" s="37">
        <f>SUM(F54:F55)</f>
        <v>31500</v>
      </c>
      <c r="G53" s="60"/>
    </row>
    <row r="54" spans="1:7" s="32" customFormat="1">
      <c r="A54" s="65" t="s">
        <v>170</v>
      </c>
      <c r="B54" s="29">
        <v>32319</v>
      </c>
      <c r="C54" s="30"/>
      <c r="D54" s="31" t="s">
        <v>188</v>
      </c>
      <c r="E54" s="104">
        <f>F54*100/125</f>
        <v>24800</v>
      </c>
      <c r="F54" s="46">
        <v>31000</v>
      </c>
      <c r="G54" s="66" t="s">
        <v>180</v>
      </c>
    </row>
    <row r="55" spans="1:7" s="32" customFormat="1">
      <c r="A55" s="65" t="s">
        <v>171</v>
      </c>
      <c r="B55" s="29">
        <v>32319</v>
      </c>
      <c r="C55" s="30"/>
      <c r="D55" s="31" t="s">
        <v>172</v>
      </c>
      <c r="E55" s="104">
        <f>F55*100/125</f>
        <v>400</v>
      </c>
      <c r="F55" s="46">
        <v>500</v>
      </c>
      <c r="G55" s="66" t="s">
        <v>180</v>
      </c>
    </row>
    <row r="56" spans="1:7" s="1" customFormat="1">
      <c r="A56" s="61"/>
      <c r="B56" s="34"/>
      <c r="C56" s="35"/>
      <c r="D56" s="33"/>
      <c r="E56" s="13"/>
      <c r="F56" s="13"/>
      <c r="G56" s="62"/>
    </row>
    <row r="57" spans="1:7" s="19" customFormat="1">
      <c r="A57" s="57" t="s">
        <v>49</v>
      </c>
      <c r="B57" s="25" t="s">
        <v>35</v>
      </c>
      <c r="C57" s="26">
        <v>51300</v>
      </c>
      <c r="D57" s="27" t="s">
        <v>22</v>
      </c>
      <c r="E57" s="24">
        <f>SUM(E58:E61)</f>
        <v>41040</v>
      </c>
      <c r="F57" s="24">
        <f>SUM(F58:F61)</f>
        <v>51300</v>
      </c>
      <c r="G57" s="58"/>
    </row>
    <row r="58" spans="1:7" s="39" customFormat="1">
      <c r="A58" s="59" t="s">
        <v>72</v>
      </c>
      <c r="B58" s="40">
        <v>32321</v>
      </c>
      <c r="C58" s="41"/>
      <c r="D58" s="42" t="s">
        <v>63</v>
      </c>
      <c r="E58" s="37">
        <f>F58*100/125</f>
        <v>1040</v>
      </c>
      <c r="F58" s="37">
        <v>1300</v>
      </c>
      <c r="G58" s="60" t="s">
        <v>180</v>
      </c>
    </row>
    <row r="59" spans="1:7" s="39" customFormat="1">
      <c r="A59" s="59" t="s">
        <v>73</v>
      </c>
      <c r="B59" s="40">
        <v>32322</v>
      </c>
      <c r="C59" s="41"/>
      <c r="D59" s="42" t="s">
        <v>64</v>
      </c>
      <c r="E59" s="37">
        <f>F59*100/125</f>
        <v>16000</v>
      </c>
      <c r="F59" s="37">
        <v>20000</v>
      </c>
      <c r="G59" s="60" t="s">
        <v>180</v>
      </c>
    </row>
    <row r="60" spans="1:7" s="39" customFormat="1">
      <c r="A60" s="59" t="s">
        <v>121</v>
      </c>
      <c r="B60" s="40">
        <v>32323</v>
      </c>
      <c r="C60" s="41"/>
      <c r="D60" s="42" t="s">
        <v>110</v>
      </c>
      <c r="E60" s="37">
        <f>F60*100/125</f>
        <v>17600</v>
      </c>
      <c r="F60" s="37">
        <v>22000</v>
      </c>
      <c r="G60" s="60" t="s">
        <v>180</v>
      </c>
    </row>
    <row r="61" spans="1:7" s="39" customFormat="1">
      <c r="A61" s="59" t="s">
        <v>152</v>
      </c>
      <c r="B61" s="40">
        <v>32329</v>
      </c>
      <c r="C61" s="41"/>
      <c r="D61" s="42" t="s">
        <v>65</v>
      </c>
      <c r="E61" s="37">
        <f>F61*100/125</f>
        <v>6400</v>
      </c>
      <c r="F61" s="37">
        <v>8000</v>
      </c>
      <c r="G61" s="60" t="s">
        <v>180</v>
      </c>
    </row>
    <row r="62" spans="1:7" s="1" customFormat="1">
      <c r="A62" s="61"/>
      <c r="B62" s="34"/>
      <c r="C62" s="35"/>
      <c r="D62" s="33"/>
      <c r="E62" s="13"/>
      <c r="F62" s="13"/>
      <c r="G62" s="62"/>
    </row>
    <row r="63" spans="1:7" s="19" customFormat="1">
      <c r="A63" s="57" t="s">
        <v>74</v>
      </c>
      <c r="B63" s="25" t="s">
        <v>36</v>
      </c>
      <c r="C63" s="26">
        <v>45000</v>
      </c>
      <c r="D63" s="27" t="s">
        <v>23</v>
      </c>
      <c r="E63" s="88">
        <f>SUM(E64:E65)</f>
        <v>36000</v>
      </c>
      <c r="F63" s="88">
        <f>SUM(F64:F65)</f>
        <v>45000</v>
      </c>
      <c r="G63" s="58"/>
    </row>
    <row r="64" spans="1:7" s="39" customFormat="1">
      <c r="A64" s="59" t="s">
        <v>137</v>
      </c>
      <c r="B64" s="40">
        <v>32332</v>
      </c>
      <c r="C64" s="41"/>
      <c r="D64" s="42" t="s">
        <v>70</v>
      </c>
      <c r="E64" s="37">
        <f t="shared" ref="E64:E69" si="2">F64*100/125</f>
        <v>18400</v>
      </c>
      <c r="F64" s="89">
        <v>23000</v>
      </c>
      <c r="G64" s="60" t="s">
        <v>180</v>
      </c>
    </row>
    <row r="65" spans="1:8" s="39" customFormat="1">
      <c r="A65" s="59" t="s">
        <v>153</v>
      </c>
      <c r="B65" s="40">
        <v>32339</v>
      </c>
      <c r="C65" s="41"/>
      <c r="D65" s="42" t="s">
        <v>71</v>
      </c>
      <c r="E65" s="37">
        <f t="shared" si="2"/>
        <v>17600</v>
      </c>
      <c r="F65" s="89">
        <v>22000</v>
      </c>
      <c r="G65" s="60" t="s">
        <v>180</v>
      </c>
    </row>
    <row r="66" spans="1:8" s="1" customFormat="1">
      <c r="A66" s="61"/>
      <c r="B66" s="34"/>
      <c r="C66" s="35"/>
      <c r="D66" s="33"/>
      <c r="E66" s="37"/>
      <c r="F66" s="90"/>
      <c r="G66" s="62"/>
    </row>
    <row r="67" spans="1:8" s="19" customFormat="1">
      <c r="A67" s="57" t="s">
        <v>75</v>
      </c>
      <c r="B67" s="25" t="s">
        <v>37</v>
      </c>
      <c r="C67" s="26">
        <v>221600</v>
      </c>
      <c r="D67" s="27" t="s">
        <v>122</v>
      </c>
      <c r="E67" s="88">
        <f>SUM(E68:E69)</f>
        <v>177280</v>
      </c>
      <c r="F67" s="88">
        <f>SUM(F68:F69)</f>
        <v>221600</v>
      </c>
      <c r="G67" s="60"/>
    </row>
    <row r="68" spans="1:8" s="19" customFormat="1">
      <c r="A68" s="59" t="s">
        <v>115</v>
      </c>
      <c r="B68" s="40">
        <v>32341</v>
      </c>
      <c r="C68" s="41"/>
      <c r="D68" s="42" t="s">
        <v>138</v>
      </c>
      <c r="E68" s="37">
        <f t="shared" si="2"/>
        <v>16000</v>
      </c>
      <c r="F68" s="89">
        <v>20000</v>
      </c>
      <c r="G68" s="60" t="s">
        <v>180</v>
      </c>
      <c r="H68" s="80"/>
    </row>
    <row r="69" spans="1:8" s="1" customFormat="1" ht="50.25" customHeight="1">
      <c r="A69" s="106" t="s">
        <v>116</v>
      </c>
      <c r="B69" s="40">
        <v>32349</v>
      </c>
      <c r="C69" s="41"/>
      <c r="D69" s="42" t="s">
        <v>141</v>
      </c>
      <c r="E69" s="70">
        <f t="shared" si="2"/>
        <v>161280</v>
      </c>
      <c r="F69" s="111">
        <v>201600</v>
      </c>
      <c r="G69" s="105" t="s">
        <v>190</v>
      </c>
      <c r="H69" s="118"/>
    </row>
    <row r="70" spans="1:8" s="1" customFormat="1">
      <c r="A70" s="61"/>
      <c r="B70" s="34"/>
      <c r="C70" s="35"/>
      <c r="D70" s="33"/>
      <c r="E70" s="24"/>
      <c r="F70" s="90"/>
      <c r="G70" s="62"/>
      <c r="H70" s="81"/>
    </row>
    <row r="71" spans="1:8" s="19" customFormat="1">
      <c r="A71" s="57" t="s">
        <v>76</v>
      </c>
      <c r="B71" s="25" t="s">
        <v>38</v>
      </c>
      <c r="C71" s="26">
        <v>1760000</v>
      </c>
      <c r="D71" s="27" t="s">
        <v>24</v>
      </c>
      <c r="E71" s="24">
        <f>F71*100/125</f>
        <v>1408000</v>
      </c>
      <c r="F71" s="88">
        <v>1760000</v>
      </c>
      <c r="G71" s="58" t="s">
        <v>181</v>
      </c>
      <c r="H71" s="80"/>
    </row>
    <row r="72" spans="1:8" s="2" customFormat="1">
      <c r="A72" s="53"/>
      <c r="B72" s="43"/>
      <c r="C72" s="44"/>
      <c r="D72" s="45"/>
      <c r="E72" s="12"/>
      <c r="F72" s="110"/>
      <c r="G72" s="56"/>
    </row>
    <row r="73" spans="1:8" s="19" customFormat="1">
      <c r="A73" s="57" t="s">
        <v>80</v>
      </c>
      <c r="B73" s="25">
        <v>3237</v>
      </c>
      <c r="C73" s="26">
        <v>10000</v>
      </c>
      <c r="D73" s="27" t="s">
        <v>142</v>
      </c>
      <c r="E73" s="24">
        <f>F73*100/125</f>
        <v>8000</v>
      </c>
      <c r="F73" s="88">
        <v>10000</v>
      </c>
      <c r="G73" s="58" t="s">
        <v>180</v>
      </c>
    </row>
    <row r="74" spans="1:8" s="1" customFormat="1">
      <c r="A74" s="61"/>
      <c r="B74" s="34"/>
      <c r="C74" s="35"/>
      <c r="D74" s="33"/>
      <c r="E74" s="13"/>
      <c r="F74" s="90"/>
      <c r="G74" s="62"/>
    </row>
    <row r="75" spans="1:8" s="19" customFormat="1">
      <c r="A75" s="57" t="s">
        <v>86</v>
      </c>
      <c r="B75" s="25" t="s">
        <v>39</v>
      </c>
      <c r="C75" s="26">
        <v>50000</v>
      </c>
      <c r="D75" s="27" t="s">
        <v>25</v>
      </c>
      <c r="E75" s="88">
        <f>SUM(E76:E78)</f>
        <v>40000</v>
      </c>
      <c r="F75" s="88">
        <f>SUM(F76:F78)</f>
        <v>50000</v>
      </c>
      <c r="G75" s="58"/>
    </row>
    <row r="76" spans="1:8" s="39" customFormat="1">
      <c r="A76" s="59" t="s">
        <v>87</v>
      </c>
      <c r="B76" s="40">
        <v>32372</v>
      </c>
      <c r="C76" s="41"/>
      <c r="D76" s="42" t="s">
        <v>77</v>
      </c>
      <c r="E76" s="37">
        <f>F76*100/125</f>
        <v>24000</v>
      </c>
      <c r="F76" s="89">
        <v>30000</v>
      </c>
      <c r="G76" s="60" t="s">
        <v>180</v>
      </c>
    </row>
    <row r="77" spans="1:8" s="39" customFormat="1">
      <c r="A77" s="59" t="s">
        <v>88</v>
      </c>
      <c r="B77" s="40">
        <v>32377</v>
      </c>
      <c r="C77" s="41"/>
      <c r="D77" s="42" t="s">
        <v>78</v>
      </c>
      <c r="E77" s="37">
        <f>F77*100/125</f>
        <v>10400</v>
      </c>
      <c r="F77" s="89">
        <v>13000</v>
      </c>
      <c r="G77" s="60" t="s">
        <v>180</v>
      </c>
    </row>
    <row r="78" spans="1:8" s="39" customFormat="1">
      <c r="A78" s="59" t="s">
        <v>154</v>
      </c>
      <c r="B78" s="40">
        <v>32379</v>
      </c>
      <c r="C78" s="41"/>
      <c r="D78" s="42" t="s">
        <v>79</v>
      </c>
      <c r="E78" s="37">
        <f>F78*100/125</f>
        <v>5600</v>
      </c>
      <c r="F78" s="89">
        <v>7000</v>
      </c>
      <c r="G78" s="60" t="s">
        <v>180</v>
      </c>
    </row>
    <row r="79" spans="1:8" s="1" customFormat="1">
      <c r="A79" s="61"/>
      <c r="B79" s="34"/>
      <c r="C79" s="35"/>
      <c r="D79" s="33"/>
      <c r="E79" s="13"/>
      <c r="F79" s="90"/>
      <c r="G79" s="62"/>
    </row>
    <row r="80" spans="1:8" s="19" customFormat="1">
      <c r="A80" s="57" t="s">
        <v>155</v>
      </c>
      <c r="B80" s="25" t="s">
        <v>40</v>
      </c>
      <c r="C80" s="26">
        <v>103200</v>
      </c>
      <c r="D80" s="27" t="s">
        <v>26</v>
      </c>
      <c r="E80" s="88">
        <f>SUM(E81:E84)</f>
        <v>82560</v>
      </c>
      <c r="F80" s="88">
        <f>SUM(F81:F84)</f>
        <v>103200</v>
      </c>
      <c r="G80" s="58"/>
    </row>
    <row r="81" spans="1:7" s="39" customFormat="1">
      <c r="A81" s="59" t="s">
        <v>156</v>
      </c>
      <c r="B81" s="40">
        <v>32391</v>
      </c>
      <c r="C81" s="41"/>
      <c r="D81" s="42" t="s">
        <v>81</v>
      </c>
      <c r="E81" s="37">
        <f>F81*100/125</f>
        <v>9600</v>
      </c>
      <c r="F81" s="89">
        <v>12000</v>
      </c>
      <c r="G81" s="60" t="s">
        <v>180</v>
      </c>
    </row>
    <row r="82" spans="1:7" s="39" customFormat="1">
      <c r="A82" s="59" t="s">
        <v>157</v>
      </c>
      <c r="B82" s="40">
        <v>32393</v>
      </c>
      <c r="C82" s="41"/>
      <c r="D82" s="42" t="s">
        <v>82</v>
      </c>
      <c r="E82" s="37">
        <f>F82*100/125</f>
        <v>800</v>
      </c>
      <c r="F82" s="89">
        <v>1000</v>
      </c>
      <c r="G82" s="60" t="s">
        <v>180</v>
      </c>
    </row>
    <row r="83" spans="1:7" s="39" customFormat="1">
      <c r="A83" s="59" t="s">
        <v>158</v>
      </c>
      <c r="B83" s="40">
        <v>32394</v>
      </c>
      <c r="C83" s="41"/>
      <c r="D83" s="42" t="s">
        <v>83</v>
      </c>
      <c r="E83" s="37">
        <f>F83*100/125</f>
        <v>2560</v>
      </c>
      <c r="F83" s="89">
        <v>3200</v>
      </c>
      <c r="G83" s="60" t="s">
        <v>180</v>
      </c>
    </row>
    <row r="84" spans="1:7" s="39" customFormat="1">
      <c r="A84" s="59" t="s">
        <v>159</v>
      </c>
      <c r="B84" s="40">
        <v>32395</v>
      </c>
      <c r="C84" s="41"/>
      <c r="D84" s="42" t="s">
        <v>114</v>
      </c>
      <c r="E84" s="37">
        <f>F84*100/125</f>
        <v>69600</v>
      </c>
      <c r="F84" s="89">
        <v>87000</v>
      </c>
      <c r="G84" s="60" t="s">
        <v>180</v>
      </c>
    </row>
    <row r="85" spans="1:7" s="1" customFormat="1">
      <c r="A85" s="61"/>
      <c r="B85" s="34"/>
      <c r="C85" s="35"/>
      <c r="D85" s="33"/>
      <c r="E85" s="13"/>
      <c r="F85" s="85"/>
      <c r="G85" s="62"/>
    </row>
    <row r="86" spans="1:7" s="2" customFormat="1">
      <c r="A86" s="53"/>
      <c r="B86" s="8">
        <v>329</v>
      </c>
      <c r="C86" s="72"/>
      <c r="D86" s="11" t="s">
        <v>120</v>
      </c>
      <c r="E86" s="12"/>
      <c r="F86" s="86"/>
      <c r="G86" s="56"/>
    </row>
    <row r="87" spans="1:7" s="19" customFormat="1">
      <c r="A87" s="57" t="s">
        <v>89</v>
      </c>
      <c r="B87" s="25" t="s">
        <v>41</v>
      </c>
      <c r="C87" s="26">
        <v>16850</v>
      </c>
      <c r="D87" s="27" t="s">
        <v>27</v>
      </c>
      <c r="E87" s="24">
        <f>SUM(E88:E89)</f>
        <v>13480</v>
      </c>
      <c r="F87" s="24">
        <f>SUM(F88:F89)</f>
        <v>16850</v>
      </c>
      <c r="G87" s="58"/>
    </row>
    <row r="88" spans="1:7" s="39" customFormat="1">
      <c r="A88" s="59" t="s">
        <v>92</v>
      </c>
      <c r="B88" s="40">
        <v>32921</v>
      </c>
      <c r="C88" s="41"/>
      <c r="D88" s="42" t="s">
        <v>84</v>
      </c>
      <c r="E88" s="37">
        <f>F88*100/125</f>
        <v>10680</v>
      </c>
      <c r="F88" s="37">
        <v>13350</v>
      </c>
      <c r="G88" s="60" t="s">
        <v>180</v>
      </c>
    </row>
    <row r="89" spans="1:7" s="39" customFormat="1">
      <c r="A89" s="59" t="s">
        <v>93</v>
      </c>
      <c r="B89" s="40">
        <v>32922</v>
      </c>
      <c r="C89" s="41"/>
      <c r="D89" s="42" t="s">
        <v>85</v>
      </c>
      <c r="E89" s="37">
        <f>F89*100/125</f>
        <v>2800</v>
      </c>
      <c r="F89" s="37">
        <v>3500</v>
      </c>
      <c r="G89" s="60" t="s">
        <v>180</v>
      </c>
    </row>
    <row r="90" spans="1:7" s="1" customFormat="1">
      <c r="A90" s="61"/>
      <c r="B90" s="34"/>
      <c r="C90" s="35"/>
      <c r="D90" s="33"/>
      <c r="E90" s="13"/>
      <c r="F90" s="13"/>
      <c r="G90" s="62"/>
    </row>
    <row r="91" spans="1:7" s="19" customFormat="1">
      <c r="A91" s="57" t="s">
        <v>160</v>
      </c>
      <c r="B91" s="25" t="s">
        <v>42</v>
      </c>
      <c r="C91" s="26">
        <v>30000</v>
      </c>
      <c r="D91" s="27" t="s">
        <v>28</v>
      </c>
      <c r="E91" s="24">
        <f>F91*100/125</f>
        <v>24000</v>
      </c>
      <c r="F91" s="24">
        <v>30000</v>
      </c>
      <c r="G91" s="58" t="s">
        <v>180</v>
      </c>
    </row>
    <row r="92" spans="1:7" s="1" customFormat="1">
      <c r="A92" s="61"/>
      <c r="B92" s="34"/>
      <c r="C92" s="35"/>
      <c r="D92" s="33"/>
      <c r="E92" s="13"/>
      <c r="F92" s="13"/>
      <c r="G92" s="62"/>
    </row>
    <row r="93" spans="1:7" s="19" customFormat="1">
      <c r="A93" s="57" t="s">
        <v>94</v>
      </c>
      <c r="B93" s="25" t="s">
        <v>43</v>
      </c>
      <c r="C93" s="26">
        <v>5700</v>
      </c>
      <c r="D93" s="27" t="s">
        <v>29</v>
      </c>
      <c r="E93" s="24">
        <f>SUM(E94:E95)</f>
        <v>4560</v>
      </c>
      <c r="F93" s="24">
        <f>SUM(F94:F95)</f>
        <v>5700</v>
      </c>
      <c r="G93" s="58"/>
    </row>
    <row r="94" spans="1:7" s="39" customFormat="1">
      <c r="A94" s="59" t="s">
        <v>98</v>
      </c>
      <c r="B94" s="40">
        <v>32941</v>
      </c>
      <c r="C94" s="41"/>
      <c r="D94" s="42" t="s">
        <v>90</v>
      </c>
      <c r="E94" s="37">
        <f>F94*100/125</f>
        <v>2960</v>
      </c>
      <c r="F94" s="37">
        <v>3700</v>
      </c>
      <c r="G94" s="60" t="s">
        <v>180</v>
      </c>
    </row>
    <row r="95" spans="1:7" s="39" customFormat="1">
      <c r="A95" s="59" t="s">
        <v>99</v>
      </c>
      <c r="B95" s="40">
        <v>32942</v>
      </c>
      <c r="C95" s="41"/>
      <c r="D95" s="42" t="s">
        <v>91</v>
      </c>
      <c r="E95" s="37">
        <f>F95*100/125</f>
        <v>1600</v>
      </c>
      <c r="F95" s="37">
        <v>2000</v>
      </c>
      <c r="G95" s="60" t="s">
        <v>180</v>
      </c>
    </row>
    <row r="96" spans="1:7" s="1" customFormat="1">
      <c r="A96" s="61"/>
      <c r="B96" s="34"/>
      <c r="C96" s="35"/>
      <c r="D96" s="33"/>
      <c r="E96" s="13"/>
      <c r="F96" s="13"/>
      <c r="G96" s="62"/>
    </row>
    <row r="97" spans="1:13" s="2" customFormat="1">
      <c r="A97" s="53"/>
      <c r="B97" s="8">
        <v>343</v>
      </c>
      <c r="C97" s="72"/>
      <c r="D97" s="11" t="s">
        <v>118</v>
      </c>
      <c r="E97" s="12"/>
      <c r="F97" s="12"/>
      <c r="G97" s="56"/>
      <c r="J97" s="77"/>
      <c r="K97" s="77"/>
      <c r="L97" s="77"/>
      <c r="M97" s="77"/>
    </row>
    <row r="98" spans="1:13" s="19" customFormat="1">
      <c r="A98" s="57" t="s">
        <v>95</v>
      </c>
      <c r="B98" s="25">
        <v>3431</v>
      </c>
      <c r="C98" s="26">
        <v>3800</v>
      </c>
      <c r="D98" s="27" t="s">
        <v>30</v>
      </c>
      <c r="E98" s="24">
        <f>F98*100/123</f>
        <v>3089.4308943089432</v>
      </c>
      <c r="F98" s="24">
        <v>3800</v>
      </c>
      <c r="G98" s="58" t="s">
        <v>180</v>
      </c>
      <c r="J98" s="108"/>
      <c r="K98" s="109"/>
      <c r="L98" s="109"/>
      <c r="M98" s="80"/>
    </row>
    <row r="99" spans="1:13" s="1" customFormat="1">
      <c r="A99" s="61"/>
      <c r="B99" s="34"/>
      <c r="C99" s="35"/>
      <c r="D99" s="33"/>
      <c r="E99" s="13"/>
      <c r="F99" s="13"/>
      <c r="G99" s="62"/>
      <c r="J99" s="78"/>
      <c r="K99" s="79"/>
      <c r="L99" s="79"/>
      <c r="M99" s="81"/>
    </row>
    <row r="100" spans="1:13" s="19" customFormat="1">
      <c r="A100" s="57" t="s">
        <v>105</v>
      </c>
      <c r="B100" s="25">
        <v>4221</v>
      </c>
      <c r="C100" s="26">
        <v>8000</v>
      </c>
      <c r="D100" s="27" t="s">
        <v>31</v>
      </c>
      <c r="E100" s="24">
        <f>SUM(E101:E102)</f>
        <v>6400</v>
      </c>
      <c r="F100" s="24">
        <f>SUM(F101:F102)</f>
        <v>8000</v>
      </c>
      <c r="G100" s="58"/>
      <c r="J100" s="78"/>
      <c r="K100" s="79"/>
      <c r="L100" s="79"/>
      <c r="M100" s="80"/>
    </row>
    <row r="101" spans="1:13" s="39" customFormat="1">
      <c r="A101" s="59" t="s">
        <v>108</v>
      </c>
      <c r="B101" s="40">
        <v>42212</v>
      </c>
      <c r="C101" s="41"/>
      <c r="D101" s="42" t="s">
        <v>96</v>
      </c>
      <c r="E101" s="37">
        <f>F101*100/125</f>
        <v>4800</v>
      </c>
      <c r="F101" s="37">
        <v>6000</v>
      </c>
      <c r="G101" s="60" t="s">
        <v>180</v>
      </c>
      <c r="J101" s="82"/>
      <c r="K101" s="79"/>
      <c r="L101" s="79"/>
      <c r="M101" s="83"/>
    </row>
    <row r="102" spans="1:13" s="39" customFormat="1">
      <c r="A102" s="59" t="s">
        <v>109</v>
      </c>
      <c r="B102" s="40">
        <v>42219</v>
      </c>
      <c r="C102" s="41"/>
      <c r="D102" s="42" t="s">
        <v>97</v>
      </c>
      <c r="E102" s="37">
        <f>F102*100/125</f>
        <v>1600</v>
      </c>
      <c r="F102" s="37">
        <v>2000</v>
      </c>
      <c r="G102" s="60" t="s">
        <v>180</v>
      </c>
      <c r="J102" s="83"/>
      <c r="K102" s="83"/>
      <c r="L102" s="83"/>
      <c r="M102" s="83"/>
    </row>
    <row r="103" spans="1:13" s="1" customFormat="1">
      <c r="A103" s="61"/>
      <c r="B103" s="34"/>
      <c r="C103" s="44"/>
      <c r="D103" s="33"/>
      <c r="E103" s="13"/>
      <c r="F103" s="13"/>
      <c r="G103" s="62"/>
      <c r="J103" s="81"/>
      <c r="K103" s="81"/>
      <c r="L103" s="81"/>
      <c r="M103" s="81"/>
    </row>
    <row r="104" spans="1:13" s="19" customFormat="1">
      <c r="A104" s="57" t="s">
        <v>106</v>
      </c>
      <c r="B104" s="25">
        <v>4222</v>
      </c>
      <c r="C104" s="26">
        <v>4500</v>
      </c>
      <c r="D104" s="27" t="s">
        <v>32</v>
      </c>
      <c r="E104" s="24">
        <f>F104*100/123</f>
        <v>3658.5365853658536</v>
      </c>
      <c r="F104" s="24">
        <v>4500</v>
      </c>
      <c r="G104" s="58" t="s">
        <v>180</v>
      </c>
      <c r="J104" s="80"/>
      <c r="K104" s="80"/>
      <c r="L104" s="80"/>
      <c r="M104" s="80"/>
    </row>
    <row r="105" spans="1:13" s="1" customFormat="1">
      <c r="A105" s="61"/>
      <c r="B105" s="9"/>
      <c r="C105" s="71"/>
      <c r="D105" s="10"/>
      <c r="E105" s="13"/>
      <c r="F105" s="13"/>
      <c r="G105" s="62"/>
      <c r="J105" s="81"/>
      <c r="K105" s="81"/>
      <c r="L105" s="81"/>
      <c r="M105" s="81"/>
    </row>
    <row r="106" spans="1:13" s="15" customFormat="1">
      <c r="A106" s="54"/>
      <c r="B106" s="14" t="s">
        <v>102</v>
      </c>
      <c r="C106" s="76"/>
      <c r="D106" s="48" t="s">
        <v>103</v>
      </c>
      <c r="E106" s="47"/>
      <c r="F106" s="47"/>
      <c r="G106" s="55"/>
      <c r="J106" s="84"/>
      <c r="K106" s="84"/>
      <c r="L106" s="84"/>
      <c r="M106" s="84"/>
    </row>
    <row r="107" spans="1:13" s="19" customFormat="1">
      <c r="A107" s="57" t="s">
        <v>107</v>
      </c>
      <c r="B107" s="17">
        <v>3238</v>
      </c>
      <c r="C107" s="75">
        <v>260000</v>
      </c>
      <c r="D107" s="18" t="s">
        <v>104</v>
      </c>
      <c r="E107" s="24">
        <f>E108+E110</f>
        <v>208000</v>
      </c>
      <c r="F107" s="24">
        <f>F108+F110</f>
        <v>260000</v>
      </c>
      <c r="G107" s="58"/>
      <c r="J107" s="80"/>
      <c r="K107" s="80"/>
      <c r="L107" s="80"/>
      <c r="M107" s="80"/>
    </row>
    <row r="108" spans="1:13" s="39" customFormat="1">
      <c r="A108" s="59" t="s">
        <v>161</v>
      </c>
      <c r="B108" s="36">
        <v>32381</v>
      </c>
      <c r="C108" s="74"/>
      <c r="D108" s="38" t="s">
        <v>113</v>
      </c>
      <c r="E108" s="37">
        <f>SUM(E109:E109)</f>
        <v>13600</v>
      </c>
      <c r="F108" s="37">
        <f>SUM(F109:F109)</f>
        <v>17000</v>
      </c>
      <c r="G108" s="60"/>
      <c r="J108" s="79"/>
      <c r="K108" s="83"/>
      <c r="L108" s="83"/>
      <c r="M108" s="83"/>
    </row>
    <row r="109" spans="1:13" s="32" customFormat="1">
      <c r="A109" s="99" t="s">
        <v>163</v>
      </c>
      <c r="B109" s="28">
        <v>32381</v>
      </c>
      <c r="C109" s="94"/>
      <c r="D109" s="95" t="s">
        <v>187</v>
      </c>
      <c r="E109" s="46">
        <f t="shared" ref="E109:E118" si="3">F109*100/125</f>
        <v>13600</v>
      </c>
      <c r="F109" s="46">
        <v>17000</v>
      </c>
      <c r="G109" s="66" t="s">
        <v>180</v>
      </c>
      <c r="J109" s="100"/>
      <c r="K109" s="101"/>
      <c r="L109" s="101"/>
      <c r="M109" s="101"/>
    </row>
    <row r="110" spans="1:13" s="39" customFormat="1">
      <c r="A110" s="59" t="s">
        <v>162</v>
      </c>
      <c r="B110" s="36">
        <v>32389</v>
      </c>
      <c r="C110" s="74"/>
      <c r="D110" s="38" t="s">
        <v>139</v>
      </c>
      <c r="E110" s="37">
        <f>SUM(E111:E118)</f>
        <v>194400</v>
      </c>
      <c r="F110" s="37">
        <f>SUM(F111:F118)</f>
        <v>243000</v>
      </c>
      <c r="G110" s="60"/>
      <c r="J110" s="79"/>
      <c r="K110" s="83"/>
      <c r="L110" s="83"/>
      <c r="M110" s="83"/>
    </row>
    <row r="111" spans="1:13" s="39" customFormat="1" ht="38.25">
      <c r="A111" s="65" t="s">
        <v>164</v>
      </c>
      <c r="B111" s="28">
        <v>32389</v>
      </c>
      <c r="C111" s="74"/>
      <c r="D111" s="95" t="s">
        <v>176</v>
      </c>
      <c r="E111" s="46">
        <f t="shared" si="3"/>
        <v>56000</v>
      </c>
      <c r="F111" s="46">
        <v>70000</v>
      </c>
      <c r="G111" s="117" t="s">
        <v>189</v>
      </c>
      <c r="J111" s="79"/>
      <c r="K111" s="83"/>
      <c r="L111" s="83"/>
      <c r="M111" s="83"/>
    </row>
    <row r="112" spans="1:13" s="39" customFormat="1" ht="38.25">
      <c r="A112" s="65" t="s">
        <v>165</v>
      </c>
      <c r="B112" s="28">
        <v>32389</v>
      </c>
      <c r="C112" s="74"/>
      <c r="D112" s="95" t="s">
        <v>178</v>
      </c>
      <c r="E112" s="46">
        <f t="shared" si="3"/>
        <v>12800</v>
      </c>
      <c r="F112" s="46">
        <v>16000</v>
      </c>
      <c r="G112" s="117" t="s">
        <v>189</v>
      </c>
      <c r="J112" s="79"/>
      <c r="K112" s="83"/>
      <c r="L112" s="83"/>
      <c r="M112" s="83"/>
    </row>
    <row r="113" spans="1:13" s="39" customFormat="1">
      <c r="A113" s="65" t="s">
        <v>166</v>
      </c>
      <c r="B113" s="28">
        <v>32389</v>
      </c>
      <c r="C113" s="74"/>
      <c r="D113" s="95" t="s">
        <v>182</v>
      </c>
      <c r="E113" s="46">
        <f t="shared" si="3"/>
        <v>4800</v>
      </c>
      <c r="F113" s="46">
        <v>6000</v>
      </c>
      <c r="G113" s="66" t="s">
        <v>180</v>
      </c>
      <c r="J113" s="79"/>
      <c r="K113" s="83"/>
      <c r="L113" s="83"/>
      <c r="M113" s="83"/>
    </row>
    <row r="114" spans="1:13" s="39" customFormat="1">
      <c r="A114" s="65" t="s">
        <v>167</v>
      </c>
      <c r="B114" s="28">
        <v>32389</v>
      </c>
      <c r="C114" s="74"/>
      <c r="D114" s="95" t="s">
        <v>177</v>
      </c>
      <c r="E114" s="46">
        <f t="shared" si="3"/>
        <v>11600</v>
      </c>
      <c r="F114" s="46">
        <v>14500</v>
      </c>
      <c r="G114" s="66" t="s">
        <v>180</v>
      </c>
      <c r="J114" s="79"/>
      <c r="K114" s="83"/>
      <c r="L114" s="83"/>
      <c r="M114" s="83"/>
    </row>
    <row r="115" spans="1:13" s="39" customFormat="1">
      <c r="A115" s="65" t="s">
        <v>168</v>
      </c>
      <c r="B115" s="28">
        <v>32389</v>
      </c>
      <c r="C115" s="74"/>
      <c r="D115" s="95" t="s">
        <v>183</v>
      </c>
      <c r="E115" s="46">
        <f t="shared" si="3"/>
        <v>24000</v>
      </c>
      <c r="F115" s="46">
        <v>30000</v>
      </c>
      <c r="G115" s="66" t="s">
        <v>180</v>
      </c>
      <c r="J115" s="79"/>
      <c r="K115" s="83"/>
      <c r="L115" s="83"/>
      <c r="M115" s="83"/>
    </row>
    <row r="116" spans="1:13" s="1" customFormat="1">
      <c r="A116" s="61" t="s">
        <v>173</v>
      </c>
      <c r="B116" s="28">
        <v>32389</v>
      </c>
      <c r="C116" s="71"/>
      <c r="D116" s="95" t="s">
        <v>184</v>
      </c>
      <c r="E116" s="13">
        <f t="shared" si="3"/>
        <v>42000</v>
      </c>
      <c r="F116" s="13">
        <v>52500</v>
      </c>
      <c r="G116" s="66" t="s">
        <v>180</v>
      </c>
      <c r="J116" s="79"/>
      <c r="K116" s="81"/>
      <c r="L116" s="81"/>
      <c r="M116" s="81"/>
    </row>
    <row r="117" spans="1:13" s="1" customFormat="1">
      <c r="A117" s="61" t="s">
        <v>174</v>
      </c>
      <c r="B117" s="28">
        <v>32389</v>
      </c>
      <c r="C117" s="71"/>
      <c r="D117" s="95" t="s">
        <v>186</v>
      </c>
      <c r="E117" s="13">
        <f t="shared" si="3"/>
        <v>18000</v>
      </c>
      <c r="F117" s="13">
        <v>22500</v>
      </c>
      <c r="G117" s="66" t="s">
        <v>180</v>
      </c>
      <c r="J117" s="79"/>
      <c r="K117" s="81"/>
      <c r="L117" s="81"/>
      <c r="M117" s="81"/>
    </row>
    <row r="118" spans="1:13" s="1" customFormat="1">
      <c r="A118" s="61" t="s">
        <v>175</v>
      </c>
      <c r="B118" s="28">
        <v>32389</v>
      </c>
      <c r="C118" s="71"/>
      <c r="D118" s="95" t="s">
        <v>185</v>
      </c>
      <c r="E118" s="13">
        <f t="shared" si="3"/>
        <v>25200</v>
      </c>
      <c r="F118" s="13">
        <v>31500</v>
      </c>
      <c r="G118" s="66" t="s">
        <v>180</v>
      </c>
      <c r="J118" s="79"/>
      <c r="K118" s="81"/>
      <c r="L118" s="81"/>
      <c r="M118" s="81"/>
    </row>
    <row r="119" spans="1:13" s="1" customFormat="1">
      <c r="A119" s="61"/>
      <c r="B119" s="9"/>
      <c r="C119" s="71"/>
      <c r="D119" s="10"/>
      <c r="E119" s="13"/>
      <c r="F119" s="13"/>
      <c r="G119" s="120"/>
      <c r="J119" s="79"/>
      <c r="K119" s="81"/>
      <c r="L119" s="81"/>
      <c r="M119" s="81"/>
    </row>
    <row r="120" spans="1:13" s="19" customFormat="1">
      <c r="A120" s="57" t="s">
        <v>169</v>
      </c>
      <c r="B120" s="17">
        <v>4221</v>
      </c>
      <c r="C120" s="75">
        <v>27000</v>
      </c>
      <c r="D120" s="18" t="s">
        <v>31</v>
      </c>
      <c r="E120" s="24">
        <f>F120*100/125</f>
        <v>21600</v>
      </c>
      <c r="F120" s="24">
        <v>27000</v>
      </c>
      <c r="G120" s="58" t="s">
        <v>180</v>
      </c>
      <c r="J120" s="80"/>
      <c r="K120" s="80"/>
      <c r="L120" s="80"/>
      <c r="M120" s="80"/>
    </row>
    <row r="121" spans="1:13" s="1" customFormat="1" ht="13.5" thickBot="1">
      <c r="A121" s="112"/>
      <c r="B121" s="113"/>
      <c r="C121" s="114"/>
      <c r="D121" s="115"/>
      <c r="E121" s="67"/>
      <c r="F121" s="116"/>
      <c r="G121" s="107"/>
      <c r="J121" s="81"/>
      <c r="K121" s="81"/>
      <c r="L121" s="81"/>
      <c r="M121" s="81"/>
    </row>
    <row r="122" spans="1:13" s="1" customFormat="1">
      <c r="A122" s="4"/>
      <c r="B122" s="4"/>
      <c r="C122" s="16"/>
      <c r="D122" s="6"/>
      <c r="E122" s="4"/>
      <c r="F122" s="4"/>
      <c r="G122" s="4"/>
    </row>
    <row r="123" spans="1:13" s="1" customFormat="1">
      <c r="A123" s="119" t="s">
        <v>191</v>
      </c>
      <c r="B123" s="125" t="s">
        <v>192</v>
      </c>
      <c r="C123" s="125"/>
      <c r="D123" s="6"/>
      <c r="E123" s="4"/>
      <c r="F123" s="4"/>
      <c r="G123" s="4"/>
    </row>
    <row r="124" spans="1:13" s="1" customFormat="1">
      <c r="A124" s="4"/>
      <c r="B124" s="4"/>
      <c r="C124" s="4"/>
      <c r="D124" s="6"/>
      <c r="E124" s="4"/>
      <c r="F124" s="4"/>
      <c r="G124" s="4"/>
    </row>
    <row r="125" spans="1:13" s="1" customFormat="1">
      <c r="A125" s="4"/>
      <c r="B125" s="4"/>
      <c r="C125" s="4"/>
      <c r="D125" s="6"/>
      <c r="E125" s="4"/>
      <c r="F125" s="4"/>
      <c r="G125" s="4"/>
    </row>
    <row r="126" spans="1:13" s="1" customFormat="1">
      <c r="A126" s="4"/>
      <c r="B126" s="4"/>
      <c r="C126" s="4"/>
      <c r="D126" s="6"/>
      <c r="E126" s="4"/>
      <c r="F126" s="4"/>
      <c r="G126" s="4"/>
    </row>
    <row r="127" spans="1:13" s="1" customFormat="1">
      <c r="A127" s="4"/>
      <c r="B127" s="4"/>
      <c r="C127" s="4"/>
      <c r="D127" s="6"/>
      <c r="E127" s="4"/>
      <c r="F127" s="4"/>
      <c r="G127" s="4"/>
    </row>
    <row r="128" spans="1:13" s="1" customFormat="1">
      <c r="A128" s="4"/>
      <c r="B128" s="4"/>
      <c r="C128" s="4"/>
      <c r="D128" s="6"/>
      <c r="E128" s="4"/>
      <c r="F128" s="4"/>
      <c r="G128" s="4"/>
    </row>
    <row r="129" spans="1:7" s="1" customFormat="1">
      <c r="A129" s="4"/>
      <c r="B129" s="4"/>
      <c r="C129" s="4"/>
      <c r="D129" s="6"/>
      <c r="E129" s="4"/>
      <c r="F129" s="4"/>
      <c r="G129" s="4"/>
    </row>
    <row r="130" spans="1:7" s="1" customFormat="1">
      <c r="A130" s="4"/>
      <c r="B130" s="4"/>
      <c r="C130" s="4"/>
      <c r="D130" s="6"/>
      <c r="E130" s="4"/>
      <c r="F130" s="4"/>
      <c r="G130" s="4"/>
    </row>
    <row r="131" spans="1:7" s="1" customFormat="1">
      <c r="A131" s="4"/>
      <c r="B131" s="4"/>
      <c r="C131" s="4"/>
      <c r="D131" s="6"/>
      <c r="E131" s="4"/>
      <c r="F131" s="4"/>
      <c r="G131" s="4"/>
    </row>
  </sheetData>
  <mergeCells count="3">
    <mergeCell ref="A2:G2"/>
    <mergeCell ref="A5:G5"/>
    <mergeCell ref="B123:C123"/>
  </mergeCells>
  <phoneticPr fontId="8" type="noConversion"/>
  <pageMargins left="0.7" right="0.7" top="0.39" bottom="0.34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2012-04-25T09:14:21Z</cp:lastPrinted>
  <dcterms:created xsi:type="dcterms:W3CDTF">2006-09-16T00:00:00Z</dcterms:created>
  <dcterms:modified xsi:type="dcterms:W3CDTF">2012-04-25T09:28:29Z</dcterms:modified>
</cp:coreProperties>
</file>